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RENA\AMMINISTRAZIONE TRASPARENTE\2021\"/>
    </mc:Choice>
  </mc:AlternateContent>
  <bookViews>
    <workbookView xWindow="0" yWindow="135" windowWidth="9420" windowHeight="4500" firstSheet="3" activeTab="3"/>
  </bookViews>
  <sheets>
    <sheet name="SiopeAllegatoB" sheetId="1" state="hidden" r:id="rId1"/>
    <sheet name="Fatture" sheetId="2" state="hidden" r:id="rId2"/>
    <sheet name="Mandati" sheetId="3" state="hidden" r:id="rId3"/>
    <sheet name="IndicatoreRitardoPagamenti" sheetId="6" r:id="rId4"/>
    <sheet name="MandatiTempi" sheetId="5" state="hidden" r:id="rId5"/>
    <sheet name="IndicatoreRiduzioneDebitoCR" sheetId="8" state="hidden" r:id="rId6"/>
    <sheet name="Debiti" sheetId="7" state="hidden" r:id="rId7"/>
    <sheet name="ElencoFatture" sheetId="9" state="hidden" r:id="rId8"/>
  </sheets>
  <definedNames>
    <definedName name="_xlnm.Print_Area" localSheetId="6">Debiti!$A$1:$AB$69</definedName>
    <definedName name="_xlnm.Print_Area" localSheetId="7">ElencoFatture!$C$1:$P$72</definedName>
    <definedName name="_xlnm.Print_Area" localSheetId="5">IndicatoreRiduzioneDebitoCR!$A$1:$M$16</definedName>
    <definedName name="_xlnm.Print_Area" localSheetId="3">IndicatoreRitardoPagamenti!$A$1:$AI$843</definedName>
  </definedNames>
  <calcPr calcId="152511"/>
</workbook>
</file>

<file path=xl/calcChain.xml><?xml version="1.0" encoding="utf-8"?>
<calcChain xmlns="http://schemas.openxmlformats.org/spreadsheetml/2006/main">
  <c r="AH784" i="6" l="1"/>
  <c r="AH783" i="6"/>
  <c r="AG783" i="6"/>
  <c r="AG781" i="6"/>
  <c r="AH781" i="6" s="1"/>
  <c r="AF781" i="6"/>
  <c r="J781" i="6"/>
  <c r="AG780" i="6"/>
  <c r="AH780" i="6" s="1"/>
  <c r="AF780" i="6"/>
  <c r="J780" i="6"/>
  <c r="AG779" i="6"/>
  <c r="AH779" i="6" s="1"/>
  <c r="AF779" i="6"/>
  <c r="J779" i="6"/>
  <c r="AG778" i="6"/>
  <c r="AH778" i="6" s="1"/>
  <c r="AF778" i="6"/>
  <c r="J778" i="6"/>
  <c r="AG777" i="6"/>
  <c r="AH777" i="6" s="1"/>
  <c r="AF777" i="6"/>
  <c r="J777" i="6"/>
  <c r="AG776" i="6"/>
  <c r="AH776" i="6" s="1"/>
  <c r="AF776" i="6"/>
  <c r="J776" i="6"/>
  <c r="AG775" i="6"/>
  <c r="AH775" i="6" s="1"/>
  <c r="AF775" i="6"/>
  <c r="J775" i="6"/>
  <c r="AG774" i="6"/>
  <c r="AH774" i="6" s="1"/>
  <c r="AF774" i="6"/>
  <c r="J774" i="6"/>
  <c r="AG773" i="6"/>
  <c r="AH773" i="6" s="1"/>
  <c r="AF773" i="6"/>
  <c r="J773" i="6"/>
  <c r="AG772" i="6"/>
  <c r="AH772" i="6" s="1"/>
  <c r="AF772" i="6"/>
  <c r="J772" i="6"/>
  <c r="AG771" i="6"/>
  <c r="AH771" i="6" s="1"/>
  <c r="AF771" i="6"/>
  <c r="J771" i="6"/>
  <c r="AG770" i="6"/>
  <c r="AH770" i="6" s="1"/>
  <c r="AF770" i="6"/>
  <c r="J770" i="6"/>
  <c r="AG769" i="6"/>
  <c r="AH769" i="6" s="1"/>
  <c r="AF769" i="6"/>
  <c r="J769" i="6"/>
  <c r="AG768" i="6"/>
  <c r="AH768" i="6" s="1"/>
  <c r="AF768" i="6"/>
  <c r="J768" i="6"/>
  <c r="AG767" i="6"/>
  <c r="AH767" i="6" s="1"/>
  <c r="AF767" i="6"/>
  <c r="J767" i="6"/>
  <c r="AG766" i="6"/>
  <c r="AH766" i="6" s="1"/>
  <c r="AF766" i="6"/>
  <c r="J766" i="6"/>
  <c r="AG765" i="6"/>
  <c r="AH765" i="6" s="1"/>
  <c r="AF765" i="6"/>
  <c r="J765" i="6"/>
  <c r="AG764" i="6"/>
  <c r="AH764" i="6" s="1"/>
  <c r="AF764" i="6"/>
  <c r="J764" i="6"/>
  <c r="AG763" i="6"/>
  <c r="AH763" i="6" s="1"/>
  <c r="AF763" i="6"/>
  <c r="J763" i="6"/>
  <c r="AG762" i="6"/>
  <c r="AH762" i="6" s="1"/>
  <c r="AF762" i="6"/>
  <c r="J762" i="6"/>
  <c r="AG761" i="6"/>
  <c r="AH761" i="6" s="1"/>
  <c r="AF761" i="6"/>
  <c r="J761" i="6"/>
  <c r="AG760" i="6"/>
  <c r="AH760" i="6" s="1"/>
  <c r="AF760" i="6"/>
  <c r="J760" i="6"/>
  <c r="AG759" i="6"/>
  <c r="AH759" i="6" s="1"/>
  <c r="AF759" i="6"/>
  <c r="J759" i="6"/>
  <c r="AG758" i="6"/>
  <c r="AH758" i="6" s="1"/>
  <c r="AF758" i="6"/>
  <c r="J758" i="6"/>
  <c r="AG757" i="6"/>
  <c r="AH757" i="6" s="1"/>
  <c r="AF757" i="6"/>
  <c r="J757" i="6"/>
  <c r="AG756" i="6"/>
  <c r="AH756" i="6" s="1"/>
  <c r="AF756" i="6"/>
  <c r="J756" i="6"/>
  <c r="AG755" i="6"/>
  <c r="AH755" i="6" s="1"/>
  <c r="AF755" i="6"/>
  <c r="J755" i="6"/>
  <c r="AG754" i="6"/>
  <c r="AH754" i="6" s="1"/>
  <c r="AF754" i="6"/>
  <c r="J754" i="6"/>
  <c r="AG753" i="6"/>
  <c r="AH753" i="6" s="1"/>
  <c r="AF753" i="6"/>
  <c r="J753" i="6"/>
  <c r="AG752" i="6"/>
  <c r="AH752" i="6" s="1"/>
  <c r="AF752" i="6"/>
  <c r="J752" i="6"/>
  <c r="AG751" i="6"/>
  <c r="AH751" i="6" s="1"/>
  <c r="AF751" i="6"/>
  <c r="J751" i="6"/>
  <c r="AG750" i="6"/>
  <c r="AH750" i="6" s="1"/>
  <c r="AF750" i="6"/>
  <c r="J750" i="6"/>
  <c r="AG749" i="6"/>
  <c r="AH749" i="6" s="1"/>
  <c r="AF749" i="6"/>
  <c r="J749" i="6"/>
  <c r="AG748" i="6"/>
  <c r="AH748" i="6" s="1"/>
  <c r="AF748" i="6"/>
  <c r="J748" i="6"/>
  <c r="AG747" i="6"/>
  <c r="AH747" i="6" s="1"/>
  <c r="AF747" i="6"/>
  <c r="J747" i="6"/>
  <c r="AG746" i="6"/>
  <c r="AH746" i="6" s="1"/>
  <c r="AF746" i="6"/>
  <c r="J746" i="6"/>
  <c r="AG745" i="6"/>
  <c r="AH745" i="6" s="1"/>
  <c r="AF745" i="6"/>
  <c r="J745" i="6"/>
  <c r="AG744" i="6"/>
  <c r="AH744" i="6" s="1"/>
  <c r="AF744" i="6"/>
  <c r="J744" i="6"/>
  <c r="AG743" i="6"/>
  <c r="AH743" i="6" s="1"/>
  <c r="AF743" i="6"/>
  <c r="J743" i="6"/>
  <c r="AG742" i="6"/>
  <c r="AH742" i="6" s="1"/>
  <c r="AF742" i="6"/>
  <c r="J742" i="6"/>
  <c r="AG741" i="6"/>
  <c r="AH741" i="6" s="1"/>
  <c r="AF741" i="6"/>
  <c r="J741" i="6"/>
  <c r="AG740" i="6"/>
  <c r="AH740" i="6" s="1"/>
  <c r="AF740" i="6"/>
  <c r="J740" i="6"/>
  <c r="AG739" i="6"/>
  <c r="AH739" i="6" s="1"/>
  <c r="AF739" i="6"/>
  <c r="J739" i="6"/>
  <c r="AG738" i="6"/>
  <c r="AH738" i="6" s="1"/>
  <c r="AF738" i="6"/>
  <c r="J738" i="6"/>
  <c r="AG737" i="6"/>
  <c r="AH737" i="6" s="1"/>
  <c r="AF737" i="6"/>
  <c r="J737" i="6"/>
  <c r="AG736" i="6"/>
  <c r="AH736" i="6" s="1"/>
  <c r="AF736" i="6"/>
  <c r="J736" i="6"/>
  <c r="AG735" i="6"/>
  <c r="AH735" i="6" s="1"/>
  <c r="AF735" i="6"/>
  <c r="J735" i="6"/>
  <c r="AG734" i="6"/>
  <c r="AH734" i="6" s="1"/>
  <c r="AF734" i="6"/>
  <c r="J734" i="6"/>
  <c r="AG733" i="6"/>
  <c r="AH733" i="6" s="1"/>
  <c r="AF733" i="6"/>
  <c r="J733" i="6"/>
  <c r="AG732" i="6"/>
  <c r="AH732" i="6" s="1"/>
  <c r="AF732" i="6"/>
  <c r="J732" i="6"/>
  <c r="AG731" i="6"/>
  <c r="AH731" i="6" s="1"/>
  <c r="AF731" i="6"/>
  <c r="J731" i="6"/>
  <c r="AG730" i="6"/>
  <c r="AH730" i="6" s="1"/>
  <c r="AF730" i="6"/>
  <c r="J730" i="6"/>
  <c r="AG729" i="6"/>
  <c r="AH729" i="6" s="1"/>
  <c r="AF729" i="6"/>
  <c r="J729" i="6"/>
  <c r="AG728" i="6"/>
  <c r="AH728" i="6" s="1"/>
  <c r="AF728" i="6"/>
  <c r="J728" i="6"/>
  <c r="AG727" i="6"/>
  <c r="AH727" i="6" s="1"/>
  <c r="AF727" i="6"/>
  <c r="J727" i="6"/>
  <c r="AG726" i="6"/>
  <c r="AH726" i="6" s="1"/>
  <c r="AF726" i="6"/>
  <c r="J726" i="6"/>
  <c r="AG725" i="6"/>
  <c r="AH725" i="6" s="1"/>
  <c r="AF725" i="6"/>
  <c r="J725" i="6"/>
  <c r="AG724" i="6"/>
  <c r="AH724" i="6" s="1"/>
  <c r="AF724" i="6"/>
  <c r="J724" i="6"/>
  <c r="AG723" i="6"/>
  <c r="AH723" i="6" s="1"/>
  <c r="AF723" i="6"/>
  <c r="J723" i="6"/>
  <c r="AG722" i="6"/>
  <c r="AH722" i="6" s="1"/>
  <c r="AF722" i="6"/>
  <c r="J722" i="6"/>
  <c r="AG721" i="6"/>
  <c r="AH721" i="6" s="1"/>
  <c r="AF721" i="6"/>
  <c r="J721" i="6"/>
  <c r="AG720" i="6"/>
  <c r="AH720" i="6" s="1"/>
  <c r="AF720" i="6"/>
  <c r="J720" i="6"/>
  <c r="AG719" i="6"/>
  <c r="AH719" i="6" s="1"/>
  <c r="AF719" i="6"/>
  <c r="J719" i="6"/>
  <c r="AG718" i="6"/>
  <c r="AH718" i="6" s="1"/>
  <c r="AF718" i="6"/>
  <c r="J718" i="6"/>
  <c r="AG717" i="6"/>
  <c r="AH717" i="6" s="1"/>
  <c r="AF717" i="6"/>
  <c r="J717" i="6"/>
  <c r="AG716" i="6"/>
  <c r="AH716" i="6" s="1"/>
  <c r="AF716" i="6"/>
  <c r="J716" i="6"/>
  <c r="AG715" i="6"/>
  <c r="AH715" i="6" s="1"/>
  <c r="AF715" i="6"/>
  <c r="J715" i="6"/>
  <c r="AG714" i="6"/>
  <c r="AH714" i="6" s="1"/>
  <c r="AF714" i="6"/>
  <c r="J714" i="6"/>
  <c r="AG713" i="6"/>
  <c r="AH713" i="6" s="1"/>
  <c r="AF713" i="6"/>
  <c r="J713" i="6"/>
  <c r="AG712" i="6"/>
  <c r="AH712" i="6" s="1"/>
  <c r="AF712" i="6"/>
  <c r="J712" i="6"/>
  <c r="AG711" i="6"/>
  <c r="AH711" i="6" s="1"/>
  <c r="AF711" i="6"/>
  <c r="J711" i="6"/>
  <c r="AG710" i="6"/>
  <c r="AH710" i="6" s="1"/>
  <c r="AF710" i="6"/>
  <c r="J710" i="6"/>
  <c r="AG709" i="6"/>
  <c r="AH709" i="6" s="1"/>
  <c r="AF709" i="6"/>
  <c r="J709" i="6"/>
  <c r="AG708" i="6"/>
  <c r="AH708" i="6" s="1"/>
  <c r="AF708" i="6"/>
  <c r="J708" i="6"/>
  <c r="AG707" i="6"/>
  <c r="AH707" i="6" s="1"/>
  <c r="AF707" i="6"/>
  <c r="J707" i="6"/>
  <c r="AG706" i="6"/>
  <c r="AH706" i="6" s="1"/>
  <c r="AF706" i="6"/>
  <c r="J706" i="6"/>
  <c r="AG705" i="6"/>
  <c r="AH705" i="6" s="1"/>
  <c r="AF705" i="6"/>
  <c r="J705" i="6"/>
  <c r="AG704" i="6"/>
  <c r="AH704" i="6" s="1"/>
  <c r="AF704" i="6"/>
  <c r="J704" i="6"/>
  <c r="AG703" i="6"/>
  <c r="AH703" i="6" s="1"/>
  <c r="AF703" i="6"/>
  <c r="J703" i="6"/>
  <c r="AG702" i="6"/>
  <c r="AH702" i="6" s="1"/>
  <c r="AF702" i="6"/>
  <c r="J702" i="6"/>
  <c r="AG701" i="6"/>
  <c r="AH701" i="6" s="1"/>
  <c r="AF701" i="6"/>
  <c r="J701" i="6"/>
  <c r="AH700" i="6"/>
  <c r="AG700" i="6"/>
  <c r="AF700" i="6"/>
  <c r="J700" i="6"/>
  <c r="AG699" i="6"/>
  <c r="AH699" i="6" s="1"/>
  <c r="AF699" i="6"/>
  <c r="J699" i="6"/>
  <c r="AG698" i="6"/>
  <c r="AH698" i="6" s="1"/>
  <c r="AF698" i="6"/>
  <c r="J698" i="6"/>
  <c r="AG697" i="6"/>
  <c r="AH697" i="6" s="1"/>
  <c r="AF697" i="6"/>
  <c r="J697" i="6"/>
  <c r="AG696" i="6"/>
  <c r="AH696" i="6" s="1"/>
  <c r="AF696" i="6"/>
  <c r="J696" i="6"/>
  <c r="AG695" i="6"/>
  <c r="AH695" i="6" s="1"/>
  <c r="AF695" i="6"/>
  <c r="J695" i="6"/>
  <c r="AG694" i="6"/>
  <c r="AH694" i="6" s="1"/>
  <c r="AF694" i="6"/>
  <c r="J694" i="6"/>
  <c r="AG693" i="6"/>
  <c r="AH693" i="6" s="1"/>
  <c r="AF693" i="6"/>
  <c r="J693" i="6"/>
  <c r="AG692" i="6"/>
  <c r="AH692" i="6" s="1"/>
  <c r="AF692" i="6"/>
  <c r="J692" i="6"/>
  <c r="AG691" i="6"/>
  <c r="AH691" i="6" s="1"/>
  <c r="AF691" i="6"/>
  <c r="J691" i="6"/>
  <c r="AG690" i="6"/>
  <c r="AH690" i="6" s="1"/>
  <c r="AF690" i="6"/>
  <c r="J690" i="6"/>
  <c r="AG689" i="6"/>
  <c r="AH689" i="6" s="1"/>
  <c r="AF689" i="6"/>
  <c r="J689" i="6"/>
  <c r="AG688" i="6"/>
  <c r="AH688" i="6" s="1"/>
  <c r="AF688" i="6"/>
  <c r="J688" i="6"/>
  <c r="AG687" i="6"/>
  <c r="AH687" i="6" s="1"/>
  <c r="AF687" i="6"/>
  <c r="J687" i="6"/>
  <c r="AG686" i="6"/>
  <c r="AH686" i="6" s="1"/>
  <c r="AF686" i="6"/>
  <c r="J686" i="6"/>
  <c r="AG685" i="6"/>
  <c r="AH685" i="6" s="1"/>
  <c r="AF685" i="6"/>
  <c r="J685" i="6"/>
  <c r="AG684" i="6"/>
  <c r="AH684" i="6" s="1"/>
  <c r="AF684" i="6"/>
  <c r="J684" i="6"/>
  <c r="AG683" i="6"/>
  <c r="AH683" i="6" s="1"/>
  <c r="AF683" i="6"/>
  <c r="J683" i="6"/>
  <c r="AG682" i="6"/>
  <c r="AH682" i="6" s="1"/>
  <c r="AF682" i="6"/>
  <c r="J682" i="6"/>
  <c r="AG681" i="6"/>
  <c r="AH681" i="6" s="1"/>
  <c r="AF681" i="6"/>
  <c r="J681" i="6"/>
  <c r="AG680" i="6"/>
  <c r="AH680" i="6" s="1"/>
  <c r="AF680" i="6"/>
  <c r="J680" i="6"/>
  <c r="AG679" i="6"/>
  <c r="AH679" i="6" s="1"/>
  <c r="AF679" i="6"/>
  <c r="J679" i="6"/>
  <c r="AG678" i="6"/>
  <c r="AH678" i="6" s="1"/>
  <c r="AF678" i="6"/>
  <c r="J678" i="6"/>
  <c r="AG677" i="6"/>
  <c r="AH677" i="6" s="1"/>
  <c r="AF677" i="6"/>
  <c r="J677" i="6"/>
  <c r="AG676" i="6"/>
  <c r="AH676" i="6" s="1"/>
  <c r="AF676" i="6"/>
  <c r="J676" i="6"/>
  <c r="AG675" i="6"/>
  <c r="AH675" i="6" s="1"/>
  <c r="AF675" i="6"/>
  <c r="J675" i="6"/>
  <c r="AG674" i="6"/>
  <c r="AH674" i="6" s="1"/>
  <c r="AF674" i="6"/>
  <c r="J674" i="6"/>
  <c r="AG673" i="6"/>
  <c r="AH673" i="6" s="1"/>
  <c r="AF673" i="6"/>
  <c r="J673" i="6"/>
  <c r="AG672" i="6"/>
  <c r="AH672" i="6" s="1"/>
  <c r="AF672" i="6"/>
  <c r="J672" i="6"/>
  <c r="AG671" i="6"/>
  <c r="AH671" i="6" s="1"/>
  <c r="AF671" i="6"/>
  <c r="J671" i="6"/>
  <c r="AG670" i="6"/>
  <c r="AH670" i="6" s="1"/>
  <c r="AF670" i="6"/>
  <c r="J670" i="6"/>
  <c r="AG669" i="6"/>
  <c r="AH669" i="6" s="1"/>
  <c r="AF669" i="6"/>
  <c r="J669" i="6"/>
  <c r="AG668" i="6"/>
  <c r="AH668" i="6" s="1"/>
  <c r="AF668" i="6"/>
  <c r="J668" i="6"/>
  <c r="AG667" i="6"/>
  <c r="AH667" i="6" s="1"/>
  <c r="AF667" i="6"/>
  <c r="J667" i="6"/>
  <c r="AG666" i="6"/>
  <c r="AH666" i="6" s="1"/>
  <c r="AF666" i="6"/>
  <c r="J666" i="6"/>
  <c r="AG665" i="6"/>
  <c r="AH665" i="6" s="1"/>
  <c r="AF665" i="6"/>
  <c r="J665" i="6"/>
  <c r="AG664" i="6"/>
  <c r="AH664" i="6" s="1"/>
  <c r="AF664" i="6"/>
  <c r="J664" i="6"/>
  <c r="AG663" i="6"/>
  <c r="AH663" i="6" s="1"/>
  <c r="AF663" i="6"/>
  <c r="J663" i="6"/>
  <c r="AG662" i="6"/>
  <c r="AH662" i="6" s="1"/>
  <c r="AF662" i="6"/>
  <c r="J662" i="6"/>
  <c r="AG661" i="6"/>
  <c r="AH661" i="6" s="1"/>
  <c r="AF661" i="6"/>
  <c r="J661" i="6"/>
  <c r="AG660" i="6"/>
  <c r="AH660" i="6" s="1"/>
  <c r="AF660" i="6"/>
  <c r="J660" i="6"/>
  <c r="AG659" i="6"/>
  <c r="AH659" i="6" s="1"/>
  <c r="AF659" i="6"/>
  <c r="J659" i="6"/>
  <c r="AG658" i="6"/>
  <c r="AH658" i="6" s="1"/>
  <c r="AF658" i="6"/>
  <c r="J658" i="6"/>
  <c r="AG657" i="6"/>
  <c r="AH657" i="6" s="1"/>
  <c r="AF657" i="6"/>
  <c r="J657" i="6"/>
  <c r="AG656" i="6"/>
  <c r="AH656" i="6" s="1"/>
  <c r="AF656" i="6"/>
  <c r="J656" i="6"/>
  <c r="AG655" i="6"/>
  <c r="AH655" i="6" s="1"/>
  <c r="AF655" i="6"/>
  <c r="J655" i="6"/>
  <c r="AG654" i="6"/>
  <c r="AH654" i="6" s="1"/>
  <c r="AF654" i="6"/>
  <c r="J654" i="6"/>
  <c r="AG653" i="6"/>
  <c r="AH653" i="6" s="1"/>
  <c r="AF653" i="6"/>
  <c r="J653" i="6"/>
  <c r="AG652" i="6"/>
  <c r="AH652" i="6" s="1"/>
  <c r="AF652" i="6"/>
  <c r="J652" i="6"/>
  <c r="AG651" i="6"/>
  <c r="AH651" i="6" s="1"/>
  <c r="AF651" i="6"/>
  <c r="J651" i="6"/>
  <c r="AG650" i="6"/>
  <c r="AH650" i="6" s="1"/>
  <c r="AF650" i="6"/>
  <c r="J650" i="6"/>
  <c r="AG649" i="6"/>
  <c r="AH649" i="6" s="1"/>
  <c r="AF649" i="6"/>
  <c r="J649" i="6"/>
  <c r="AG648" i="6"/>
  <c r="AH648" i="6" s="1"/>
  <c r="AF648" i="6"/>
  <c r="J648" i="6"/>
  <c r="AG647" i="6"/>
  <c r="AH647" i="6" s="1"/>
  <c r="AF647" i="6"/>
  <c r="J647" i="6"/>
  <c r="AG646" i="6"/>
  <c r="AH646" i="6" s="1"/>
  <c r="AF646" i="6"/>
  <c r="J646" i="6"/>
  <c r="AG645" i="6"/>
  <c r="AH645" i="6" s="1"/>
  <c r="AF645" i="6"/>
  <c r="J645" i="6"/>
  <c r="AG644" i="6"/>
  <c r="AH644" i="6" s="1"/>
  <c r="AF644" i="6"/>
  <c r="J644" i="6"/>
  <c r="AG643" i="6"/>
  <c r="AH643" i="6" s="1"/>
  <c r="AF643" i="6"/>
  <c r="J643" i="6"/>
  <c r="AG642" i="6"/>
  <c r="AH642" i="6" s="1"/>
  <c r="AF642" i="6"/>
  <c r="J642" i="6"/>
  <c r="AG641" i="6"/>
  <c r="AH641" i="6" s="1"/>
  <c r="AF641" i="6"/>
  <c r="J641" i="6"/>
  <c r="AG640" i="6"/>
  <c r="AH640" i="6" s="1"/>
  <c r="AF640" i="6"/>
  <c r="J640" i="6"/>
  <c r="AG639" i="6"/>
  <c r="AH639" i="6" s="1"/>
  <c r="AF639" i="6"/>
  <c r="J639" i="6"/>
  <c r="AG638" i="6"/>
  <c r="AH638" i="6" s="1"/>
  <c r="AF638" i="6"/>
  <c r="J638" i="6"/>
  <c r="AG637" i="6"/>
  <c r="AH637" i="6" s="1"/>
  <c r="AF637" i="6"/>
  <c r="J637" i="6"/>
  <c r="AG636" i="6"/>
  <c r="AH636" i="6" s="1"/>
  <c r="AF636" i="6"/>
  <c r="J636" i="6"/>
  <c r="AG635" i="6"/>
  <c r="AH635" i="6" s="1"/>
  <c r="AF635" i="6"/>
  <c r="J635" i="6"/>
  <c r="AG634" i="6"/>
  <c r="AH634" i="6" s="1"/>
  <c r="AF634" i="6"/>
  <c r="J634" i="6"/>
  <c r="AG633" i="6"/>
  <c r="AH633" i="6" s="1"/>
  <c r="AF633" i="6"/>
  <c r="J633" i="6"/>
  <c r="AG632" i="6"/>
  <c r="AH632" i="6" s="1"/>
  <c r="AF632" i="6"/>
  <c r="J632" i="6"/>
  <c r="AG631" i="6"/>
  <c r="AH631" i="6" s="1"/>
  <c r="AF631" i="6"/>
  <c r="J631" i="6"/>
  <c r="AG630" i="6"/>
  <c r="AH630" i="6" s="1"/>
  <c r="AF630" i="6"/>
  <c r="J630" i="6"/>
  <c r="AG629" i="6"/>
  <c r="AH629" i="6" s="1"/>
  <c r="AF629" i="6"/>
  <c r="J629" i="6"/>
  <c r="AG628" i="6"/>
  <c r="AH628" i="6" s="1"/>
  <c r="AF628" i="6"/>
  <c r="J628" i="6"/>
  <c r="AG627" i="6"/>
  <c r="AH627" i="6" s="1"/>
  <c r="AF627" i="6"/>
  <c r="J627" i="6"/>
  <c r="AG626" i="6"/>
  <c r="AH626" i="6" s="1"/>
  <c r="AF626" i="6"/>
  <c r="J626" i="6"/>
  <c r="AG625" i="6"/>
  <c r="AH625" i="6" s="1"/>
  <c r="AF625" i="6"/>
  <c r="J625" i="6"/>
  <c r="AG624" i="6"/>
  <c r="AH624" i="6" s="1"/>
  <c r="AF624" i="6"/>
  <c r="J624" i="6"/>
  <c r="AG623" i="6"/>
  <c r="AH623" i="6" s="1"/>
  <c r="AF623" i="6"/>
  <c r="J623" i="6"/>
  <c r="AG622" i="6"/>
  <c r="AH622" i="6" s="1"/>
  <c r="AF622" i="6"/>
  <c r="J622" i="6"/>
  <c r="AG621" i="6"/>
  <c r="AH621" i="6" s="1"/>
  <c r="AF621" i="6"/>
  <c r="J621" i="6"/>
  <c r="AG620" i="6"/>
  <c r="AH620" i="6" s="1"/>
  <c r="AF620" i="6"/>
  <c r="J620" i="6"/>
  <c r="AG619" i="6"/>
  <c r="AH619" i="6" s="1"/>
  <c r="AF619" i="6"/>
  <c r="J619" i="6"/>
  <c r="AG618" i="6"/>
  <c r="AH618" i="6" s="1"/>
  <c r="AF618" i="6"/>
  <c r="J618" i="6"/>
  <c r="AG617" i="6"/>
  <c r="AH617" i="6" s="1"/>
  <c r="AF617" i="6"/>
  <c r="J617" i="6"/>
  <c r="AG616" i="6"/>
  <c r="AH616" i="6" s="1"/>
  <c r="AF616" i="6"/>
  <c r="J616" i="6"/>
  <c r="AG615" i="6"/>
  <c r="AH615" i="6" s="1"/>
  <c r="AF615" i="6"/>
  <c r="J615" i="6"/>
  <c r="AG614" i="6"/>
  <c r="AH614" i="6" s="1"/>
  <c r="AF614" i="6"/>
  <c r="J614" i="6"/>
  <c r="AG613" i="6"/>
  <c r="AH613" i="6" s="1"/>
  <c r="AF613" i="6"/>
  <c r="J613" i="6"/>
  <c r="AG612" i="6"/>
  <c r="AH612" i="6" s="1"/>
  <c r="AF612" i="6"/>
  <c r="J612" i="6"/>
  <c r="AG611" i="6"/>
  <c r="AH611" i="6" s="1"/>
  <c r="AF611" i="6"/>
  <c r="J611" i="6"/>
  <c r="AG610" i="6"/>
  <c r="AH610" i="6" s="1"/>
  <c r="AF610" i="6"/>
  <c r="J610" i="6"/>
  <c r="AG609" i="6"/>
  <c r="AH609" i="6" s="1"/>
  <c r="AF609" i="6"/>
  <c r="J609" i="6"/>
  <c r="AG608" i="6"/>
  <c r="AH608" i="6" s="1"/>
  <c r="AF608" i="6"/>
  <c r="J608" i="6"/>
  <c r="AG607" i="6"/>
  <c r="AH607" i="6" s="1"/>
  <c r="AF607" i="6"/>
  <c r="J607" i="6"/>
  <c r="AG606" i="6"/>
  <c r="AH606" i="6" s="1"/>
  <c r="AF606" i="6"/>
  <c r="J606" i="6"/>
  <c r="AG605" i="6"/>
  <c r="AH605" i="6" s="1"/>
  <c r="AF605" i="6"/>
  <c r="J605" i="6"/>
  <c r="AG604" i="6"/>
  <c r="AH604" i="6" s="1"/>
  <c r="AF604" i="6"/>
  <c r="J604" i="6"/>
  <c r="AG603" i="6"/>
  <c r="AH603" i="6" s="1"/>
  <c r="AF603" i="6"/>
  <c r="J603" i="6"/>
  <c r="AG602" i="6"/>
  <c r="AH602" i="6" s="1"/>
  <c r="AF602" i="6"/>
  <c r="J602" i="6"/>
  <c r="AG601" i="6"/>
  <c r="AH601" i="6" s="1"/>
  <c r="AF601" i="6"/>
  <c r="J601" i="6"/>
  <c r="AG600" i="6"/>
  <c r="AH600" i="6" s="1"/>
  <c r="AF600" i="6"/>
  <c r="J600" i="6"/>
  <c r="AG599" i="6"/>
  <c r="AH599" i="6" s="1"/>
  <c r="AF599" i="6"/>
  <c r="J599" i="6"/>
  <c r="AG598" i="6"/>
  <c r="AH598" i="6" s="1"/>
  <c r="AF598" i="6"/>
  <c r="J598" i="6"/>
  <c r="AG597" i="6"/>
  <c r="AH597" i="6" s="1"/>
  <c r="AF597" i="6"/>
  <c r="J597" i="6"/>
  <c r="AG596" i="6"/>
  <c r="AH596" i="6" s="1"/>
  <c r="AF596" i="6"/>
  <c r="J596" i="6"/>
  <c r="AG595" i="6"/>
  <c r="AH595" i="6" s="1"/>
  <c r="AF595" i="6"/>
  <c r="J595" i="6"/>
  <c r="AG594" i="6"/>
  <c r="AH594" i="6" s="1"/>
  <c r="AF594" i="6"/>
  <c r="J594" i="6"/>
  <c r="AG593" i="6"/>
  <c r="AH593" i="6" s="1"/>
  <c r="AF593" i="6"/>
  <c r="J593" i="6"/>
  <c r="AG592" i="6"/>
  <c r="AH592" i="6" s="1"/>
  <c r="AF592" i="6"/>
  <c r="J592" i="6"/>
  <c r="AG591" i="6"/>
  <c r="AH591" i="6" s="1"/>
  <c r="AF591" i="6"/>
  <c r="J591" i="6"/>
  <c r="AG590" i="6"/>
  <c r="AH590" i="6" s="1"/>
  <c r="AF590" i="6"/>
  <c r="J590" i="6"/>
  <c r="AG589" i="6"/>
  <c r="AH589" i="6" s="1"/>
  <c r="AF589" i="6"/>
  <c r="J589" i="6"/>
  <c r="AG588" i="6"/>
  <c r="AH588" i="6" s="1"/>
  <c r="AF588" i="6"/>
  <c r="J588" i="6"/>
  <c r="AG587" i="6"/>
  <c r="AH587" i="6" s="1"/>
  <c r="AF587" i="6"/>
  <c r="J587" i="6"/>
  <c r="AG586" i="6"/>
  <c r="AH586" i="6" s="1"/>
  <c r="AF586" i="6"/>
  <c r="J586" i="6"/>
  <c r="AG585" i="6"/>
  <c r="AH585" i="6" s="1"/>
  <c r="AF585" i="6"/>
  <c r="J585" i="6"/>
  <c r="AG584" i="6"/>
  <c r="AH584" i="6" s="1"/>
  <c r="AF584" i="6"/>
  <c r="J584" i="6"/>
  <c r="AG583" i="6"/>
  <c r="AH583" i="6" s="1"/>
  <c r="AF583" i="6"/>
  <c r="J583" i="6"/>
  <c r="AG582" i="6"/>
  <c r="AH582" i="6" s="1"/>
  <c r="AF582" i="6"/>
  <c r="J582" i="6"/>
  <c r="AG581" i="6"/>
  <c r="AH581" i="6" s="1"/>
  <c r="AF581" i="6"/>
  <c r="J581" i="6"/>
  <c r="AG580" i="6"/>
  <c r="AH580" i="6" s="1"/>
  <c r="AF580" i="6"/>
  <c r="J580" i="6"/>
  <c r="AG579" i="6"/>
  <c r="AH579" i="6" s="1"/>
  <c r="AF579" i="6"/>
  <c r="J579" i="6"/>
  <c r="AG578" i="6"/>
  <c r="AH578" i="6" s="1"/>
  <c r="AF578" i="6"/>
  <c r="J578" i="6"/>
  <c r="AG577" i="6"/>
  <c r="AH577" i="6" s="1"/>
  <c r="AF577" i="6"/>
  <c r="J577" i="6"/>
  <c r="AG576" i="6"/>
  <c r="AH576" i="6" s="1"/>
  <c r="AF576" i="6"/>
  <c r="J576" i="6"/>
  <c r="AG575" i="6"/>
  <c r="AH575" i="6" s="1"/>
  <c r="AF575" i="6"/>
  <c r="J575" i="6"/>
  <c r="AG574" i="6"/>
  <c r="AH574" i="6" s="1"/>
  <c r="AF574" i="6"/>
  <c r="J574" i="6"/>
  <c r="AG573" i="6"/>
  <c r="AH573" i="6" s="1"/>
  <c r="AF573" i="6"/>
  <c r="J573" i="6"/>
  <c r="AG572" i="6"/>
  <c r="AH572" i="6" s="1"/>
  <c r="AF572" i="6"/>
  <c r="J572" i="6"/>
  <c r="AG571" i="6"/>
  <c r="AH571" i="6" s="1"/>
  <c r="AF571" i="6"/>
  <c r="J571" i="6"/>
  <c r="AG570" i="6"/>
  <c r="AH570" i="6" s="1"/>
  <c r="AF570" i="6"/>
  <c r="J570" i="6"/>
  <c r="AG569" i="6"/>
  <c r="AH569" i="6" s="1"/>
  <c r="AF569" i="6"/>
  <c r="J569" i="6"/>
  <c r="AG568" i="6"/>
  <c r="AH568" i="6" s="1"/>
  <c r="AF568" i="6"/>
  <c r="J568" i="6"/>
  <c r="AG567" i="6"/>
  <c r="AH567" i="6" s="1"/>
  <c r="AF567" i="6"/>
  <c r="J567" i="6"/>
  <c r="AG566" i="6"/>
  <c r="AH566" i="6" s="1"/>
  <c r="AF566" i="6"/>
  <c r="J566" i="6"/>
  <c r="AG565" i="6"/>
  <c r="AH565" i="6" s="1"/>
  <c r="AF565" i="6"/>
  <c r="J565" i="6"/>
  <c r="AG564" i="6"/>
  <c r="AH564" i="6" s="1"/>
  <c r="AF564" i="6"/>
  <c r="J564" i="6"/>
  <c r="AG563" i="6"/>
  <c r="AH563" i="6" s="1"/>
  <c r="AF563" i="6"/>
  <c r="J563" i="6"/>
  <c r="AG562" i="6"/>
  <c r="AH562" i="6" s="1"/>
  <c r="AF562" i="6"/>
  <c r="J562" i="6"/>
  <c r="AG561" i="6"/>
  <c r="AH561" i="6" s="1"/>
  <c r="AF561" i="6"/>
  <c r="J561" i="6"/>
  <c r="AG560" i="6"/>
  <c r="AH560" i="6" s="1"/>
  <c r="AF560" i="6"/>
  <c r="J560" i="6"/>
  <c r="AG559" i="6"/>
  <c r="AH559" i="6" s="1"/>
  <c r="AF559" i="6"/>
  <c r="J559" i="6"/>
  <c r="AG558" i="6"/>
  <c r="AH558" i="6" s="1"/>
  <c r="AF558" i="6"/>
  <c r="J558" i="6"/>
  <c r="AG557" i="6"/>
  <c r="AH557" i="6" s="1"/>
  <c r="AF557" i="6"/>
  <c r="J557" i="6"/>
  <c r="AG556" i="6"/>
  <c r="AH556" i="6" s="1"/>
  <c r="AF556" i="6"/>
  <c r="J556" i="6"/>
  <c r="AG555" i="6"/>
  <c r="AH555" i="6" s="1"/>
  <c r="AF555" i="6"/>
  <c r="J555" i="6"/>
  <c r="AG554" i="6"/>
  <c r="AH554" i="6" s="1"/>
  <c r="AF554" i="6"/>
  <c r="J554" i="6"/>
  <c r="AG553" i="6"/>
  <c r="AH553" i="6" s="1"/>
  <c r="AF553" i="6"/>
  <c r="J553" i="6"/>
  <c r="AG552" i="6"/>
  <c r="AH552" i="6" s="1"/>
  <c r="AF552" i="6"/>
  <c r="J552" i="6"/>
  <c r="AG551" i="6"/>
  <c r="AH551" i="6" s="1"/>
  <c r="AF551" i="6"/>
  <c r="J551" i="6"/>
  <c r="AG550" i="6"/>
  <c r="AH550" i="6" s="1"/>
  <c r="AF550" i="6"/>
  <c r="J550" i="6"/>
  <c r="AG549" i="6"/>
  <c r="AH549" i="6" s="1"/>
  <c r="AF549" i="6"/>
  <c r="J549" i="6"/>
  <c r="AG548" i="6"/>
  <c r="AH548" i="6" s="1"/>
  <c r="AF548" i="6"/>
  <c r="J548" i="6"/>
  <c r="AH547" i="6"/>
  <c r="AG547" i="6"/>
  <c r="AF547" i="6"/>
  <c r="J547" i="6"/>
  <c r="AG546" i="6"/>
  <c r="AH546" i="6" s="1"/>
  <c r="AF546" i="6"/>
  <c r="J546" i="6"/>
  <c r="AG545" i="6"/>
  <c r="AH545" i="6" s="1"/>
  <c r="AF545" i="6"/>
  <c r="J545" i="6"/>
  <c r="AG544" i="6"/>
  <c r="AH544" i="6" s="1"/>
  <c r="AF544" i="6"/>
  <c r="J544" i="6"/>
  <c r="AG543" i="6"/>
  <c r="AH543" i="6" s="1"/>
  <c r="AF543" i="6"/>
  <c r="J543" i="6"/>
  <c r="AG542" i="6"/>
  <c r="AH542" i="6" s="1"/>
  <c r="AF542" i="6"/>
  <c r="J542" i="6"/>
  <c r="AG541" i="6"/>
  <c r="AH541" i="6" s="1"/>
  <c r="AF541" i="6"/>
  <c r="J541" i="6"/>
  <c r="AG540" i="6"/>
  <c r="AH540" i="6" s="1"/>
  <c r="AF540" i="6"/>
  <c r="J540" i="6"/>
  <c r="AG539" i="6"/>
  <c r="AH539" i="6" s="1"/>
  <c r="AF539" i="6"/>
  <c r="J539" i="6"/>
  <c r="AG538" i="6"/>
  <c r="AH538" i="6" s="1"/>
  <c r="AF538" i="6"/>
  <c r="J538" i="6"/>
  <c r="AH537" i="6"/>
  <c r="AG537" i="6"/>
  <c r="AF537" i="6"/>
  <c r="J537" i="6"/>
  <c r="AG536" i="6"/>
  <c r="AH536" i="6" s="1"/>
  <c r="AF536" i="6"/>
  <c r="J536" i="6"/>
  <c r="AG535" i="6"/>
  <c r="AH535" i="6" s="1"/>
  <c r="AF535" i="6"/>
  <c r="J535" i="6"/>
  <c r="AG534" i="6"/>
  <c r="AH534" i="6" s="1"/>
  <c r="AF534" i="6"/>
  <c r="J534" i="6"/>
  <c r="AG533" i="6"/>
  <c r="AH533" i="6" s="1"/>
  <c r="AF533" i="6"/>
  <c r="J533" i="6"/>
  <c r="AG532" i="6"/>
  <c r="AH532" i="6" s="1"/>
  <c r="AF532" i="6"/>
  <c r="J532" i="6"/>
  <c r="AG531" i="6"/>
  <c r="AH531" i="6" s="1"/>
  <c r="AF531" i="6"/>
  <c r="J531" i="6"/>
  <c r="AG530" i="6"/>
  <c r="AH530" i="6" s="1"/>
  <c r="AF530" i="6"/>
  <c r="J530" i="6"/>
  <c r="AG529" i="6"/>
  <c r="AH529" i="6" s="1"/>
  <c r="AF529" i="6"/>
  <c r="J529" i="6"/>
  <c r="AG528" i="6"/>
  <c r="AH528" i="6" s="1"/>
  <c r="AF528" i="6"/>
  <c r="J528" i="6"/>
  <c r="AG527" i="6"/>
  <c r="AH527" i="6" s="1"/>
  <c r="AF527" i="6"/>
  <c r="J527" i="6"/>
  <c r="AH526" i="6"/>
  <c r="AG526" i="6"/>
  <c r="AF526" i="6"/>
  <c r="J526" i="6"/>
  <c r="AG525" i="6"/>
  <c r="AH525" i="6" s="1"/>
  <c r="AF525" i="6"/>
  <c r="J525" i="6"/>
  <c r="AG524" i="6"/>
  <c r="AH524" i="6" s="1"/>
  <c r="AF524" i="6"/>
  <c r="J524" i="6"/>
  <c r="AG523" i="6"/>
  <c r="AH523" i="6" s="1"/>
  <c r="AF523" i="6"/>
  <c r="J523" i="6"/>
  <c r="AG522" i="6"/>
  <c r="AH522" i="6" s="1"/>
  <c r="AF522" i="6"/>
  <c r="J522" i="6"/>
  <c r="AG521" i="6"/>
  <c r="AH521" i="6" s="1"/>
  <c r="AF521" i="6"/>
  <c r="J521" i="6"/>
  <c r="AG520" i="6"/>
  <c r="AH520" i="6" s="1"/>
  <c r="AF520" i="6"/>
  <c r="J520" i="6"/>
  <c r="AG519" i="6"/>
  <c r="AH519" i="6" s="1"/>
  <c r="AF519" i="6"/>
  <c r="J519" i="6"/>
  <c r="AG518" i="6"/>
  <c r="AH518" i="6" s="1"/>
  <c r="AF518" i="6"/>
  <c r="J518" i="6"/>
  <c r="AG517" i="6"/>
  <c r="AH517" i="6" s="1"/>
  <c r="AF517" i="6"/>
  <c r="J517" i="6"/>
  <c r="AG516" i="6"/>
  <c r="AH516" i="6" s="1"/>
  <c r="AF516" i="6"/>
  <c r="J516" i="6"/>
  <c r="AG515" i="6"/>
  <c r="AH515" i="6" s="1"/>
  <c r="AF515" i="6"/>
  <c r="J515" i="6"/>
  <c r="AG514" i="6"/>
  <c r="AH514" i="6" s="1"/>
  <c r="AF514" i="6"/>
  <c r="J514" i="6"/>
  <c r="AG513" i="6"/>
  <c r="AH513" i="6" s="1"/>
  <c r="AF513" i="6"/>
  <c r="J513" i="6"/>
  <c r="AG512" i="6"/>
  <c r="AH512" i="6" s="1"/>
  <c r="AF512" i="6"/>
  <c r="J512" i="6"/>
  <c r="AG511" i="6"/>
  <c r="AH511" i="6" s="1"/>
  <c r="AF511" i="6"/>
  <c r="J511" i="6"/>
  <c r="AG510" i="6"/>
  <c r="AH510" i="6" s="1"/>
  <c r="AF510" i="6"/>
  <c r="J510" i="6"/>
  <c r="AG509" i="6"/>
  <c r="AH509" i="6" s="1"/>
  <c r="AF509" i="6"/>
  <c r="J509" i="6"/>
  <c r="AG508" i="6"/>
  <c r="AH508" i="6" s="1"/>
  <c r="AF508" i="6"/>
  <c r="J508" i="6"/>
  <c r="AG507" i="6"/>
  <c r="AH507" i="6" s="1"/>
  <c r="AF507" i="6"/>
  <c r="J507" i="6"/>
  <c r="AG506" i="6"/>
  <c r="AH506" i="6" s="1"/>
  <c r="AF506" i="6"/>
  <c r="J506" i="6"/>
  <c r="AG505" i="6"/>
  <c r="AH505" i="6" s="1"/>
  <c r="AF505" i="6"/>
  <c r="J505" i="6"/>
  <c r="AG504" i="6"/>
  <c r="AH504" i="6" s="1"/>
  <c r="AF504" i="6"/>
  <c r="J504" i="6"/>
  <c r="AG503" i="6"/>
  <c r="AH503" i="6" s="1"/>
  <c r="AF503" i="6"/>
  <c r="J503" i="6"/>
  <c r="AG502" i="6"/>
  <c r="AH502" i="6" s="1"/>
  <c r="AF502" i="6"/>
  <c r="J502" i="6"/>
  <c r="AG501" i="6"/>
  <c r="AH501" i="6" s="1"/>
  <c r="AF501" i="6"/>
  <c r="J501" i="6"/>
  <c r="AG500" i="6"/>
  <c r="AH500" i="6" s="1"/>
  <c r="AF500" i="6"/>
  <c r="J500" i="6"/>
  <c r="AG499" i="6"/>
  <c r="AH499" i="6" s="1"/>
  <c r="AF499" i="6"/>
  <c r="J499" i="6"/>
  <c r="AG498" i="6"/>
  <c r="AH498" i="6" s="1"/>
  <c r="AF498" i="6"/>
  <c r="J498" i="6"/>
  <c r="AG497" i="6"/>
  <c r="AH497" i="6" s="1"/>
  <c r="AF497" i="6"/>
  <c r="J497" i="6"/>
  <c r="AG496" i="6"/>
  <c r="AH496" i="6" s="1"/>
  <c r="AF496" i="6"/>
  <c r="J496" i="6"/>
  <c r="AG495" i="6"/>
  <c r="AH495" i="6" s="1"/>
  <c r="AF495" i="6"/>
  <c r="J495" i="6"/>
  <c r="AG494" i="6"/>
  <c r="AH494" i="6" s="1"/>
  <c r="AF494" i="6"/>
  <c r="J494" i="6"/>
  <c r="AG493" i="6"/>
  <c r="AH493" i="6" s="1"/>
  <c r="AF493" i="6"/>
  <c r="J493" i="6"/>
  <c r="AG492" i="6"/>
  <c r="AH492" i="6" s="1"/>
  <c r="AF492" i="6"/>
  <c r="J492" i="6"/>
  <c r="AG491" i="6"/>
  <c r="AH491" i="6" s="1"/>
  <c r="AF491" i="6"/>
  <c r="J491" i="6"/>
  <c r="AG490" i="6"/>
  <c r="AH490" i="6" s="1"/>
  <c r="AF490" i="6"/>
  <c r="J490" i="6"/>
  <c r="AH489" i="6"/>
  <c r="AG489" i="6"/>
  <c r="AF489" i="6"/>
  <c r="J489" i="6"/>
  <c r="AG488" i="6"/>
  <c r="AH488" i="6" s="1"/>
  <c r="AF488" i="6"/>
  <c r="J488" i="6"/>
  <c r="AG487" i="6"/>
  <c r="AH487" i="6" s="1"/>
  <c r="AF487" i="6"/>
  <c r="J487" i="6"/>
  <c r="AG486" i="6"/>
  <c r="AH486" i="6" s="1"/>
  <c r="AF486" i="6"/>
  <c r="J486" i="6"/>
  <c r="AG485" i="6"/>
  <c r="AH485" i="6" s="1"/>
  <c r="AF485" i="6"/>
  <c r="J485" i="6"/>
  <c r="AG484" i="6"/>
  <c r="AH484" i="6" s="1"/>
  <c r="AF484" i="6"/>
  <c r="J484" i="6"/>
  <c r="AG483" i="6"/>
  <c r="AH483" i="6" s="1"/>
  <c r="AF483" i="6"/>
  <c r="J483" i="6"/>
  <c r="AG482" i="6"/>
  <c r="AH482" i="6" s="1"/>
  <c r="AF482" i="6"/>
  <c r="J482" i="6"/>
  <c r="AG481" i="6"/>
  <c r="AH481" i="6" s="1"/>
  <c r="AF481" i="6"/>
  <c r="J481" i="6"/>
  <c r="AG480" i="6"/>
  <c r="AH480" i="6" s="1"/>
  <c r="AF480" i="6"/>
  <c r="J480" i="6"/>
  <c r="AG479" i="6"/>
  <c r="AH479" i="6" s="1"/>
  <c r="AF479" i="6"/>
  <c r="J479" i="6"/>
  <c r="AG478" i="6"/>
  <c r="AH478" i="6" s="1"/>
  <c r="AF478" i="6"/>
  <c r="J478" i="6"/>
  <c r="AG477" i="6"/>
  <c r="AH477" i="6" s="1"/>
  <c r="AF477" i="6"/>
  <c r="J477" i="6"/>
  <c r="AG476" i="6"/>
  <c r="AH476" i="6" s="1"/>
  <c r="AF476" i="6"/>
  <c r="J476" i="6"/>
  <c r="AG475" i="6"/>
  <c r="AH475" i="6" s="1"/>
  <c r="AF475" i="6"/>
  <c r="J475" i="6"/>
  <c r="AG474" i="6"/>
  <c r="AH474" i="6" s="1"/>
  <c r="AF474" i="6"/>
  <c r="J474" i="6"/>
  <c r="AG473" i="6"/>
  <c r="AH473" i="6" s="1"/>
  <c r="AF473" i="6"/>
  <c r="J473" i="6"/>
  <c r="AG472" i="6"/>
  <c r="AH472" i="6" s="1"/>
  <c r="AF472" i="6"/>
  <c r="J472" i="6"/>
  <c r="AG471" i="6"/>
  <c r="AH471" i="6" s="1"/>
  <c r="AF471" i="6"/>
  <c r="J471" i="6"/>
  <c r="AG470" i="6"/>
  <c r="AH470" i="6" s="1"/>
  <c r="AF470" i="6"/>
  <c r="J470" i="6"/>
  <c r="AG469" i="6"/>
  <c r="AH469" i="6" s="1"/>
  <c r="AF469" i="6"/>
  <c r="J469" i="6"/>
  <c r="AG468" i="6"/>
  <c r="AH468" i="6" s="1"/>
  <c r="AF468" i="6"/>
  <c r="J468" i="6"/>
  <c r="AG467" i="6"/>
  <c r="AH467" i="6" s="1"/>
  <c r="AF467" i="6"/>
  <c r="J467" i="6"/>
  <c r="AG466" i="6"/>
  <c r="AH466" i="6" s="1"/>
  <c r="AF466" i="6"/>
  <c r="J466" i="6"/>
  <c r="AG465" i="6"/>
  <c r="AH465" i="6" s="1"/>
  <c r="AF465" i="6"/>
  <c r="J465" i="6"/>
  <c r="AG464" i="6"/>
  <c r="AH464" i="6" s="1"/>
  <c r="AF464" i="6"/>
  <c r="J464" i="6"/>
  <c r="AG463" i="6"/>
  <c r="AH463" i="6" s="1"/>
  <c r="AF463" i="6"/>
  <c r="J463" i="6"/>
  <c r="AG462" i="6"/>
  <c r="AH462" i="6" s="1"/>
  <c r="AF462" i="6"/>
  <c r="J462" i="6"/>
  <c r="AG461" i="6"/>
  <c r="AH461" i="6" s="1"/>
  <c r="AF461" i="6"/>
  <c r="J461" i="6"/>
  <c r="AG460" i="6"/>
  <c r="AH460" i="6" s="1"/>
  <c r="AF460" i="6"/>
  <c r="J460" i="6"/>
  <c r="AG459" i="6"/>
  <c r="AH459" i="6" s="1"/>
  <c r="AF459" i="6"/>
  <c r="J459" i="6"/>
  <c r="AG458" i="6"/>
  <c r="AH458" i="6" s="1"/>
  <c r="AF458" i="6"/>
  <c r="J458" i="6"/>
  <c r="AG457" i="6"/>
  <c r="AH457" i="6" s="1"/>
  <c r="AF457" i="6"/>
  <c r="J457" i="6"/>
  <c r="AG456" i="6"/>
  <c r="AH456" i="6" s="1"/>
  <c r="AF456" i="6"/>
  <c r="J456" i="6"/>
  <c r="AG455" i="6"/>
  <c r="AH455" i="6" s="1"/>
  <c r="AF455" i="6"/>
  <c r="J455" i="6"/>
  <c r="AG454" i="6"/>
  <c r="AH454" i="6" s="1"/>
  <c r="AF454" i="6"/>
  <c r="J454" i="6"/>
  <c r="AG453" i="6"/>
  <c r="AH453" i="6" s="1"/>
  <c r="AF453" i="6"/>
  <c r="J453" i="6"/>
  <c r="AG452" i="6"/>
  <c r="AH452" i="6" s="1"/>
  <c r="AF452" i="6"/>
  <c r="J452" i="6"/>
  <c r="AG451" i="6"/>
  <c r="AH451" i="6" s="1"/>
  <c r="AF451" i="6"/>
  <c r="J451" i="6"/>
  <c r="AG450" i="6"/>
  <c r="AH450" i="6" s="1"/>
  <c r="AF450" i="6"/>
  <c r="J450" i="6"/>
  <c r="AG449" i="6"/>
  <c r="AH449" i="6" s="1"/>
  <c r="AF449" i="6"/>
  <c r="J449" i="6"/>
  <c r="AG448" i="6"/>
  <c r="AH448" i="6" s="1"/>
  <c r="AF448" i="6"/>
  <c r="J448" i="6"/>
  <c r="AG447" i="6"/>
  <c r="AH447" i="6" s="1"/>
  <c r="AF447" i="6"/>
  <c r="J447" i="6"/>
  <c r="AG446" i="6"/>
  <c r="AH446" i="6" s="1"/>
  <c r="AF446" i="6"/>
  <c r="J446" i="6"/>
  <c r="AG445" i="6"/>
  <c r="AH445" i="6" s="1"/>
  <c r="AF445" i="6"/>
  <c r="J445" i="6"/>
  <c r="AH444" i="6"/>
  <c r="AG444" i="6"/>
  <c r="AF444" i="6"/>
  <c r="J444" i="6"/>
  <c r="AG443" i="6"/>
  <c r="AH443" i="6" s="1"/>
  <c r="AF443" i="6"/>
  <c r="J443" i="6"/>
  <c r="AG442" i="6"/>
  <c r="AH442" i="6" s="1"/>
  <c r="AF442" i="6"/>
  <c r="J442" i="6"/>
  <c r="AG441" i="6"/>
  <c r="AH441" i="6" s="1"/>
  <c r="AF441" i="6"/>
  <c r="J441" i="6"/>
  <c r="AG440" i="6"/>
  <c r="AH440" i="6" s="1"/>
  <c r="AF440" i="6"/>
  <c r="J440" i="6"/>
  <c r="AG439" i="6"/>
  <c r="AH439" i="6" s="1"/>
  <c r="AF439" i="6"/>
  <c r="J439" i="6"/>
  <c r="AG438" i="6"/>
  <c r="AH438" i="6" s="1"/>
  <c r="AF438" i="6"/>
  <c r="J438" i="6"/>
  <c r="AG437" i="6"/>
  <c r="AH437" i="6" s="1"/>
  <c r="AF437" i="6"/>
  <c r="J437" i="6"/>
  <c r="AH436" i="6"/>
  <c r="AG436" i="6"/>
  <c r="AF436" i="6"/>
  <c r="J436" i="6"/>
  <c r="AG435" i="6"/>
  <c r="AH435" i="6" s="1"/>
  <c r="AF435" i="6"/>
  <c r="J435" i="6"/>
  <c r="AG434" i="6"/>
  <c r="AH434" i="6" s="1"/>
  <c r="AF434" i="6"/>
  <c r="J434" i="6"/>
  <c r="AG433" i="6"/>
  <c r="AH433" i="6" s="1"/>
  <c r="AF433" i="6"/>
  <c r="J433" i="6"/>
  <c r="AH432" i="6"/>
  <c r="AG432" i="6"/>
  <c r="AF432" i="6"/>
  <c r="J432" i="6"/>
  <c r="AG431" i="6"/>
  <c r="AH431" i="6" s="1"/>
  <c r="AF431" i="6"/>
  <c r="J431" i="6"/>
  <c r="AG430" i="6"/>
  <c r="AH430" i="6" s="1"/>
  <c r="AF430" i="6"/>
  <c r="J430" i="6"/>
  <c r="AG429" i="6"/>
  <c r="AH429" i="6" s="1"/>
  <c r="AF429" i="6"/>
  <c r="J429" i="6"/>
  <c r="AG428" i="6"/>
  <c r="AH428" i="6" s="1"/>
  <c r="AF428" i="6"/>
  <c r="J428" i="6"/>
  <c r="AG427" i="6"/>
  <c r="AH427" i="6" s="1"/>
  <c r="AF427" i="6"/>
  <c r="J427" i="6"/>
  <c r="AG426" i="6"/>
  <c r="AH426" i="6" s="1"/>
  <c r="AF426" i="6"/>
  <c r="J426" i="6"/>
  <c r="AG425" i="6"/>
  <c r="AH425" i="6" s="1"/>
  <c r="AF425" i="6"/>
  <c r="J425" i="6"/>
  <c r="AG424" i="6"/>
  <c r="AH424" i="6" s="1"/>
  <c r="AF424" i="6"/>
  <c r="J424" i="6"/>
  <c r="AG423" i="6"/>
  <c r="AH423" i="6" s="1"/>
  <c r="AF423" i="6"/>
  <c r="J423" i="6"/>
  <c r="AG422" i="6"/>
  <c r="AH422" i="6" s="1"/>
  <c r="AF422" i="6"/>
  <c r="J422" i="6"/>
  <c r="AG421" i="6"/>
  <c r="AH421" i="6" s="1"/>
  <c r="AF421" i="6"/>
  <c r="J421" i="6"/>
  <c r="AG420" i="6"/>
  <c r="AH420" i="6" s="1"/>
  <c r="AF420" i="6"/>
  <c r="J420" i="6"/>
  <c r="AG419" i="6"/>
  <c r="AH419" i="6" s="1"/>
  <c r="AF419" i="6"/>
  <c r="J419" i="6"/>
  <c r="AG418" i="6"/>
  <c r="AH418" i="6" s="1"/>
  <c r="AF418" i="6"/>
  <c r="J418" i="6"/>
  <c r="AG417" i="6"/>
  <c r="AH417" i="6" s="1"/>
  <c r="AF417" i="6"/>
  <c r="J417" i="6"/>
  <c r="AG416" i="6"/>
  <c r="AH416" i="6" s="1"/>
  <c r="AF416" i="6"/>
  <c r="J416" i="6"/>
  <c r="AG415" i="6"/>
  <c r="AH415" i="6" s="1"/>
  <c r="AF415" i="6"/>
  <c r="J415" i="6"/>
  <c r="AG414" i="6"/>
  <c r="AH414" i="6" s="1"/>
  <c r="AF414" i="6"/>
  <c r="J414" i="6"/>
  <c r="AG413" i="6"/>
  <c r="AH413" i="6" s="1"/>
  <c r="AF413" i="6"/>
  <c r="J413" i="6"/>
  <c r="AG412" i="6"/>
  <c r="AH412" i="6" s="1"/>
  <c r="AF412" i="6"/>
  <c r="J412" i="6"/>
  <c r="AG411" i="6"/>
  <c r="AH411" i="6" s="1"/>
  <c r="AF411" i="6"/>
  <c r="J411" i="6"/>
  <c r="AG410" i="6"/>
  <c r="AH410" i="6" s="1"/>
  <c r="AF410" i="6"/>
  <c r="J410" i="6"/>
  <c r="AG409" i="6"/>
  <c r="AH409" i="6" s="1"/>
  <c r="AF409" i="6"/>
  <c r="J409" i="6"/>
  <c r="AG408" i="6"/>
  <c r="AH408" i="6" s="1"/>
  <c r="AF408" i="6"/>
  <c r="J408" i="6"/>
  <c r="AG407" i="6"/>
  <c r="AH407" i="6" s="1"/>
  <c r="AF407" i="6"/>
  <c r="J407" i="6"/>
  <c r="AG406" i="6"/>
  <c r="AH406" i="6" s="1"/>
  <c r="AF406" i="6"/>
  <c r="J406" i="6"/>
  <c r="AG405" i="6"/>
  <c r="AH405" i="6" s="1"/>
  <c r="AF405" i="6"/>
  <c r="J405" i="6"/>
  <c r="AG404" i="6"/>
  <c r="AH404" i="6" s="1"/>
  <c r="AF404" i="6"/>
  <c r="J404" i="6"/>
  <c r="AG403" i="6"/>
  <c r="AH403" i="6" s="1"/>
  <c r="AF403" i="6"/>
  <c r="J403" i="6"/>
  <c r="AG402" i="6"/>
  <c r="AH402" i="6" s="1"/>
  <c r="AF402" i="6"/>
  <c r="J402" i="6"/>
  <c r="AG401" i="6"/>
  <c r="AH401" i="6" s="1"/>
  <c r="AF401" i="6"/>
  <c r="J401" i="6"/>
  <c r="AG400" i="6"/>
  <c r="AH400" i="6" s="1"/>
  <c r="AF400" i="6"/>
  <c r="J400" i="6"/>
  <c r="AG399" i="6"/>
  <c r="AH399" i="6" s="1"/>
  <c r="AF399" i="6"/>
  <c r="J399" i="6"/>
  <c r="AG398" i="6"/>
  <c r="AH398" i="6" s="1"/>
  <c r="AF398" i="6"/>
  <c r="J398" i="6"/>
  <c r="AG397" i="6"/>
  <c r="AH397" i="6" s="1"/>
  <c r="AF397" i="6"/>
  <c r="J397" i="6"/>
  <c r="AG396" i="6"/>
  <c r="AH396" i="6" s="1"/>
  <c r="AF396" i="6"/>
  <c r="J396" i="6"/>
  <c r="AG395" i="6"/>
  <c r="AH395" i="6" s="1"/>
  <c r="AF395" i="6"/>
  <c r="J395" i="6"/>
  <c r="AG394" i="6"/>
  <c r="AH394" i="6" s="1"/>
  <c r="AF394" i="6"/>
  <c r="J394" i="6"/>
  <c r="AG393" i="6"/>
  <c r="AH393" i="6" s="1"/>
  <c r="AF393" i="6"/>
  <c r="J393" i="6"/>
  <c r="AG392" i="6"/>
  <c r="AH392" i="6" s="1"/>
  <c r="AF392" i="6"/>
  <c r="J392" i="6"/>
  <c r="AH391" i="6"/>
  <c r="AG391" i="6"/>
  <c r="AF391" i="6"/>
  <c r="J391" i="6"/>
  <c r="AG390" i="6"/>
  <c r="AH390" i="6" s="1"/>
  <c r="AF390" i="6"/>
  <c r="J390" i="6"/>
  <c r="AG389" i="6"/>
  <c r="AH389" i="6" s="1"/>
  <c r="AF389" i="6"/>
  <c r="J389" i="6"/>
  <c r="AG388" i="6"/>
  <c r="AH388" i="6" s="1"/>
  <c r="AF388" i="6"/>
  <c r="J388" i="6"/>
  <c r="AG387" i="6"/>
  <c r="AH387" i="6" s="1"/>
  <c r="AF387" i="6"/>
  <c r="J387" i="6"/>
  <c r="AG386" i="6"/>
  <c r="AH386" i="6" s="1"/>
  <c r="AF386" i="6"/>
  <c r="J386" i="6"/>
  <c r="AG385" i="6"/>
  <c r="AH385" i="6" s="1"/>
  <c r="AF385" i="6"/>
  <c r="J385" i="6"/>
  <c r="AG384" i="6"/>
  <c r="AH384" i="6" s="1"/>
  <c r="AF384" i="6"/>
  <c r="J384" i="6"/>
  <c r="AG383" i="6"/>
  <c r="AH383" i="6" s="1"/>
  <c r="AF383" i="6"/>
  <c r="J383" i="6"/>
  <c r="AG382" i="6"/>
  <c r="AH382" i="6" s="1"/>
  <c r="AF382" i="6"/>
  <c r="J382" i="6"/>
  <c r="AG381" i="6"/>
  <c r="AH381" i="6" s="1"/>
  <c r="AF381" i="6"/>
  <c r="J381" i="6"/>
  <c r="AG380" i="6"/>
  <c r="AH380" i="6" s="1"/>
  <c r="AF380" i="6"/>
  <c r="J380" i="6"/>
  <c r="AG379" i="6"/>
  <c r="AH379" i="6" s="1"/>
  <c r="AF379" i="6"/>
  <c r="J379" i="6"/>
  <c r="AG378" i="6"/>
  <c r="AH378" i="6" s="1"/>
  <c r="AF378" i="6"/>
  <c r="J378" i="6"/>
  <c r="AG377" i="6"/>
  <c r="AH377" i="6" s="1"/>
  <c r="AF377" i="6"/>
  <c r="J377" i="6"/>
  <c r="AG376" i="6"/>
  <c r="AH376" i="6" s="1"/>
  <c r="AF376" i="6"/>
  <c r="J376" i="6"/>
  <c r="AG375" i="6"/>
  <c r="AH375" i="6" s="1"/>
  <c r="AF375" i="6"/>
  <c r="J375" i="6"/>
  <c r="AG374" i="6"/>
  <c r="AH374" i="6" s="1"/>
  <c r="AF374" i="6"/>
  <c r="J374" i="6"/>
  <c r="AG373" i="6"/>
  <c r="AH373" i="6" s="1"/>
  <c r="AF373" i="6"/>
  <c r="J373" i="6"/>
  <c r="AG372" i="6"/>
  <c r="AH372" i="6" s="1"/>
  <c r="AF372" i="6"/>
  <c r="J372" i="6"/>
  <c r="AG371" i="6"/>
  <c r="AH371" i="6" s="1"/>
  <c r="AF371" i="6"/>
  <c r="J371" i="6"/>
  <c r="AG370" i="6"/>
  <c r="AH370" i="6" s="1"/>
  <c r="AF370" i="6"/>
  <c r="J370" i="6"/>
  <c r="AG369" i="6"/>
  <c r="AH369" i="6" s="1"/>
  <c r="AF369" i="6"/>
  <c r="J369" i="6"/>
  <c r="AH368" i="6"/>
  <c r="AG368" i="6"/>
  <c r="AF368" i="6"/>
  <c r="J368" i="6"/>
  <c r="AG367" i="6"/>
  <c r="AH367" i="6" s="1"/>
  <c r="AF367" i="6"/>
  <c r="J367" i="6"/>
  <c r="AG366" i="6"/>
  <c r="AH366" i="6" s="1"/>
  <c r="AF366" i="6"/>
  <c r="J366" i="6"/>
  <c r="AG365" i="6"/>
  <c r="AH365" i="6" s="1"/>
  <c r="AF365" i="6"/>
  <c r="J365" i="6"/>
  <c r="AG364" i="6"/>
  <c r="AH364" i="6" s="1"/>
  <c r="AF364" i="6"/>
  <c r="J364" i="6"/>
  <c r="AG363" i="6"/>
  <c r="AH363" i="6" s="1"/>
  <c r="AF363" i="6"/>
  <c r="J363" i="6"/>
  <c r="AG362" i="6"/>
  <c r="AH362" i="6" s="1"/>
  <c r="AF362" i="6"/>
  <c r="J362" i="6"/>
  <c r="AG361" i="6"/>
  <c r="AH361" i="6" s="1"/>
  <c r="AF361" i="6"/>
  <c r="J361" i="6"/>
  <c r="AG360" i="6"/>
  <c r="AH360" i="6" s="1"/>
  <c r="AF360" i="6"/>
  <c r="J360" i="6"/>
  <c r="AG359" i="6"/>
  <c r="AH359" i="6" s="1"/>
  <c r="AF359" i="6"/>
  <c r="J359" i="6"/>
  <c r="AG358" i="6"/>
  <c r="AH358" i="6" s="1"/>
  <c r="AF358" i="6"/>
  <c r="J358" i="6"/>
  <c r="AG357" i="6"/>
  <c r="AH357" i="6" s="1"/>
  <c r="AF357" i="6"/>
  <c r="J357" i="6"/>
  <c r="AG356" i="6"/>
  <c r="AH356" i="6" s="1"/>
  <c r="AF356" i="6"/>
  <c r="J356" i="6"/>
  <c r="AG355" i="6"/>
  <c r="AH355" i="6" s="1"/>
  <c r="AF355" i="6"/>
  <c r="J355" i="6"/>
  <c r="AG354" i="6"/>
  <c r="AH354" i="6" s="1"/>
  <c r="AF354" i="6"/>
  <c r="J354" i="6"/>
  <c r="AG353" i="6"/>
  <c r="AH353" i="6" s="1"/>
  <c r="AF353" i="6"/>
  <c r="J353" i="6"/>
  <c r="AG352" i="6"/>
  <c r="AH352" i="6" s="1"/>
  <c r="AF352" i="6"/>
  <c r="J352" i="6"/>
  <c r="AH351" i="6"/>
  <c r="AG351" i="6"/>
  <c r="AF351" i="6"/>
  <c r="J351" i="6"/>
  <c r="AG350" i="6"/>
  <c r="AH350" i="6" s="1"/>
  <c r="AF350" i="6"/>
  <c r="J350" i="6"/>
  <c r="AG349" i="6"/>
  <c r="AH349" i="6" s="1"/>
  <c r="AF349" i="6"/>
  <c r="J349" i="6"/>
  <c r="AG348" i="6"/>
  <c r="AH348" i="6" s="1"/>
  <c r="AF348" i="6"/>
  <c r="J348" i="6"/>
  <c r="AG347" i="6"/>
  <c r="AH347" i="6" s="1"/>
  <c r="AF347" i="6"/>
  <c r="J347" i="6"/>
  <c r="AG346" i="6"/>
  <c r="AH346" i="6" s="1"/>
  <c r="AF346" i="6"/>
  <c r="J346" i="6"/>
  <c r="AG345" i="6"/>
  <c r="AH345" i="6" s="1"/>
  <c r="AF345" i="6"/>
  <c r="J345" i="6"/>
  <c r="AG344" i="6"/>
  <c r="AH344" i="6" s="1"/>
  <c r="AF344" i="6"/>
  <c r="J344" i="6"/>
  <c r="AG343" i="6"/>
  <c r="AH343" i="6" s="1"/>
  <c r="AF343" i="6"/>
  <c r="J343" i="6"/>
  <c r="AG342" i="6"/>
  <c r="AH342" i="6" s="1"/>
  <c r="AF342" i="6"/>
  <c r="J342" i="6"/>
  <c r="AG341" i="6"/>
  <c r="AH341" i="6" s="1"/>
  <c r="AF341" i="6"/>
  <c r="J341" i="6"/>
  <c r="AG340" i="6"/>
  <c r="AH340" i="6" s="1"/>
  <c r="AF340" i="6"/>
  <c r="J340" i="6"/>
  <c r="AG339" i="6"/>
  <c r="AH339" i="6" s="1"/>
  <c r="AF339" i="6"/>
  <c r="J339" i="6"/>
  <c r="AG338" i="6"/>
  <c r="AH338" i="6" s="1"/>
  <c r="AF338" i="6"/>
  <c r="J338" i="6"/>
  <c r="AG337" i="6"/>
  <c r="AH337" i="6" s="1"/>
  <c r="AF337" i="6"/>
  <c r="J337" i="6"/>
  <c r="AG336" i="6"/>
  <c r="AH336" i="6" s="1"/>
  <c r="AF336" i="6"/>
  <c r="J336" i="6"/>
  <c r="AG335" i="6"/>
  <c r="AH335" i="6" s="1"/>
  <c r="AF335" i="6"/>
  <c r="J335" i="6"/>
  <c r="AG334" i="6"/>
  <c r="AH334" i="6" s="1"/>
  <c r="AF334" i="6"/>
  <c r="J334" i="6"/>
  <c r="AG333" i="6"/>
  <c r="AH333" i="6" s="1"/>
  <c r="AF333" i="6"/>
  <c r="J333" i="6"/>
  <c r="AG332" i="6"/>
  <c r="AH332" i="6" s="1"/>
  <c r="AF332" i="6"/>
  <c r="J332" i="6"/>
  <c r="AG331" i="6"/>
  <c r="AH331" i="6" s="1"/>
  <c r="AF331" i="6"/>
  <c r="J331" i="6"/>
  <c r="AG330" i="6"/>
  <c r="AH330" i="6" s="1"/>
  <c r="AF330" i="6"/>
  <c r="J330" i="6"/>
  <c r="AG329" i="6"/>
  <c r="AH329" i="6" s="1"/>
  <c r="AF329" i="6"/>
  <c r="J329" i="6"/>
  <c r="AG328" i="6"/>
  <c r="AH328" i="6" s="1"/>
  <c r="AF328" i="6"/>
  <c r="J328" i="6"/>
  <c r="AG327" i="6"/>
  <c r="AH327" i="6" s="1"/>
  <c r="AF327" i="6"/>
  <c r="J327" i="6"/>
  <c r="AG326" i="6"/>
  <c r="AH326" i="6" s="1"/>
  <c r="AF326" i="6"/>
  <c r="J326" i="6"/>
  <c r="AG325" i="6"/>
  <c r="AH325" i="6" s="1"/>
  <c r="AF325" i="6"/>
  <c r="J325" i="6"/>
  <c r="AG324" i="6"/>
  <c r="AH324" i="6" s="1"/>
  <c r="AF324" i="6"/>
  <c r="J324" i="6"/>
  <c r="AH323" i="6"/>
  <c r="AG323" i="6"/>
  <c r="AF323" i="6"/>
  <c r="J323" i="6"/>
  <c r="AG322" i="6"/>
  <c r="AH322" i="6" s="1"/>
  <c r="AF322" i="6"/>
  <c r="J322" i="6"/>
  <c r="AG321" i="6"/>
  <c r="AH321" i="6" s="1"/>
  <c r="AF321" i="6"/>
  <c r="J321" i="6"/>
  <c r="AG320" i="6"/>
  <c r="AH320" i="6" s="1"/>
  <c r="AF320" i="6"/>
  <c r="J320" i="6"/>
  <c r="AG319" i="6"/>
  <c r="AH319" i="6" s="1"/>
  <c r="AF319" i="6"/>
  <c r="J319" i="6"/>
  <c r="AG318" i="6"/>
  <c r="AH318" i="6" s="1"/>
  <c r="AF318" i="6"/>
  <c r="J318" i="6"/>
  <c r="AG317" i="6"/>
  <c r="AH317" i="6" s="1"/>
  <c r="AF317" i="6"/>
  <c r="J317" i="6"/>
  <c r="AG316" i="6"/>
  <c r="AH316" i="6" s="1"/>
  <c r="AF316" i="6"/>
  <c r="J316" i="6"/>
  <c r="AG315" i="6"/>
  <c r="AH315" i="6" s="1"/>
  <c r="AF315" i="6"/>
  <c r="J315" i="6"/>
  <c r="AG314" i="6"/>
  <c r="AH314" i="6" s="1"/>
  <c r="AF314" i="6"/>
  <c r="J314" i="6"/>
  <c r="AG313" i="6"/>
  <c r="AH313" i="6" s="1"/>
  <c r="AF313" i="6"/>
  <c r="J313" i="6"/>
  <c r="AH312" i="6"/>
  <c r="AG312" i="6"/>
  <c r="AF312" i="6"/>
  <c r="J312" i="6"/>
  <c r="AG311" i="6"/>
  <c r="AH311" i="6" s="1"/>
  <c r="AF311" i="6"/>
  <c r="J311" i="6"/>
  <c r="AH310" i="6"/>
  <c r="AG310" i="6"/>
  <c r="AF310" i="6"/>
  <c r="J310" i="6"/>
  <c r="AG309" i="6"/>
  <c r="AH309" i="6" s="1"/>
  <c r="AF309" i="6"/>
  <c r="J309" i="6"/>
  <c r="AH308" i="6"/>
  <c r="AG308" i="6"/>
  <c r="AF308" i="6"/>
  <c r="J308" i="6"/>
  <c r="AG307" i="6"/>
  <c r="AH307" i="6" s="1"/>
  <c r="AF307" i="6"/>
  <c r="J307" i="6"/>
  <c r="AG306" i="6"/>
  <c r="AH306" i="6" s="1"/>
  <c r="AF306" i="6"/>
  <c r="J306" i="6"/>
  <c r="AG305" i="6"/>
  <c r="AH305" i="6" s="1"/>
  <c r="AF305" i="6"/>
  <c r="J305" i="6"/>
  <c r="AG304" i="6"/>
  <c r="AH304" i="6" s="1"/>
  <c r="AF304" i="6"/>
  <c r="J304" i="6"/>
  <c r="AG303" i="6"/>
  <c r="AH303" i="6" s="1"/>
  <c r="AF303" i="6"/>
  <c r="J303" i="6"/>
  <c r="AG302" i="6"/>
  <c r="AH302" i="6" s="1"/>
  <c r="AF302" i="6"/>
  <c r="J302" i="6"/>
  <c r="AG301" i="6"/>
  <c r="AH301" i="6" s="1"/>
  <c r="AF301" i="6"/>
  <c r="J301" i="6"/>
  <c r="AG300" i="6"/>
  <c r="AH300" i="6" s="1"/>
  <c r="AF300" i="6"/>
  <c r="J300" i="6"/>
  <c r="AG299" i="6"/>
  <c r="AH299" i="6" s="1"/>
  <c r="AF299" i="6"/>
  <c r="J299" i="6"/>
  <c r="AG298" i="6"/>
  <c r="AH298" i="6" s="1"/>
  <c r="AF298" i="6"/>
  <c r="J298" i="6"/>
  <c r="AG297" i="6"/>
  <c r="AH297" i="6" s="1"/>
  <c r="AF297" i="6"/>
  <c r="J297" i="6"/>
  <c r="AG296" i="6"/>
  <c r="AH296" i="6" s="1"/>
  <c r="AF296" i="6"/>
  <c r="J296" i="6"/>
  <c r="AG295" i="6"/>
  <c r="AH295" i="6" s="1"/>
  <c r="AF295" i="6"/>
  <c r="J295" i="6"/>
  <c r="AG294" i="6"/>
  <c r="AH294" i="6" s="1"/>
  <c r="AF294" i="6"/>
  <c r="J294" i="6"/>
  <c r="AG293" i="6"/>
  <c r="AH293" i="6" s="1"/>
  <c r="AF293" i="6"/>
  <c r="J293" i="6"/>
  <c r="AG292" i="6"/>
  <c r="AH292" i="6" s="1"/>
  <c r="AF292" i="6"/>
  <c r="J292" i="6"/>
  <c r="AG291" i="6"/>
  <c r="AH291" i="6" s="1"/>
  <c r="AF291" i="6"/>
  <c r="J291" i="6"/>
  <c r="AG290" i="6"/>
  <c r="AH290" i="6" s="1"/>
  <c r="AF290" i="6"/>
  <c r="J290" i="6"/>
  <c r="AG289" i="6"/>
  <c r="AH289" i="6" s="1"/>
  <c r="AF289" i="6"/>
  <c r="J289" i="6"/>
  <c r="AG288" i="6"/>
  <c r="AH288" i="6" s="1"/>
  <c r="AF288" i="6"/>
  <c r="J288" i="6"/>
  <c r="AG287" i="6"/>
  <c r="AH287" i="6" s="1"/>
  <c r="AF287" i="6"/>
  <c r="J287" i="6"/>
  <c r="AG286" i="6"/>
  <c r="AH286" i="6" s="1"/>
  <c r="AF286" i="6"/>
  <c r="J286" i="6"/>
  <c r="AG285" i="6"/>
  <c r="AH285" i="6" s="1"/>
  <c r="AF285" i="6"/>
  <c r="J285" i="6"/>
  <c r="AG284" i="6"/>
  <c r="AH284" i="6" s="1"/>
  <c r="AF284" i="6"/>
  <c r="J284" i="6"/>
  <c r="AG283" i="6"/>
  <c r="AH283" i="6" s="1"/>
  <c r="AF283" i="6"/>
  <c r="J283" i="6"/>
  <c r="AG282" i="6"/>
  <c r="AH282" i="6" s="1"/>
  <c r="AF282" i="6"/>
  <c r="J282" i="6"/>
  <c r="AG281" i="6"/>
  <c r="AH281" i="6" s="1"/>
  <c r="AF281" i="6"/>
  <c r="J281" i="6"/>
  <c r="AG280" i="6"/>
  <c r="AH280" i="6" s="1"/>
  <c r="AF280" i="6"/>
  <c r="J280" i="6"/>
  <c r="AG279" i="6"/>
  <c r="AH279" i="6" s="1"/>
  <c r="AF279" i="6"/>
  <c r="J279" i="6"/>
  <c r="AG278" i="6"/>
  <c r="AH278" i="6" s="1"/>
  <c r="AF278" i="6"/>
  <c r="J278" i="6"/>
  <c r="AG277" i="6"/>
  <c r="AH277" i="6" s="1"/>
  <c r="AF277" i="6"/>
  <c r="J277" i="6"/>
  <c r="AG276" i="6"/>
  <c r="AH276" i="6" s="1"/>
  <c r="AF276" i="6"/>
  <c r="J276" i="6"/>
  <c r="AG275" i="6"/>
  <c r="AH275" i="6" s="1"/>
  <c r="AF275" i="6"/>
  <c r="J275" i="6"/>
  <c r="AG274" i="6"/>
  <c r="AH274" i="6" s="1"/>
  <c r="AF274" i="6"/>
  <c r="J274" i="6"/>
  <c r="AG273" i="6"/>
  <c r="AH273" i="6" s="1"/>
  <c r="AF273" i="6"/>
  <c r="J273" i="6"/>
  <c r="AG272" i="6"/>
  <c r="AH272" i="6" s="1"/>
  <c r="AF272" i="6"/>
  <c r="J272" i="6"/>
  <c r="AG271" i="6"/>
  <c r="AH271" i="6" s="1"/>
  <c r="AF271" i="6"/>
  <c r="J271" i="6"/>
  <c r="AG270" i="6"/>
  <c r="AH270" i="6" s="1"/>
  <c r="AF270" i="6"/>
  <c r="J270" i="6"/>
  <c r="AG269" i="6"/>
  <c r="AH269" i="6" s="1"/>
  <c r="AF269" i="6"/>
  <c r="J269" i="6"/>
  <c r="AG268" i="6"/>
  <c r="AH268" i="6" s="1"/>
  <c r="AF268" i="6"/>
  <c r="J268" i="6"/>
  <c r="AG267" i="6"/>
  <c r="AH267" i="6" s="1"/>
  <c r="AF267" i="6"/>
  <c r="J267" i="6"/>
  <c r="AG266" i="6"/>
  <c r="AH266" i="6" s="1"/>
  <c r="AF266" i="6"/>
  <c r="J266" i="6"/>
  <c r="AG265" i="6"/>
  <c r="AH265" i="6" s="1"/>
  <c r="AF265" i="6"/>
  <c r="J265" i="6"/>
  <c r="AG264" i="6"/>
  <c r="AH264" i="6" s="1"/>
  <c r="AF264" i="6"/>
  <c r="J264" i="6"/>
  <c r="AG263" i="6"/>
  <c r="AH263" i="6" s="1"/>
  <c r="AF263" i="6"/>
  <c r="J263" i="6"/>
  <c r="AG262" i="6"/>
  <c r="AH262" i="6" s="1"/>
  <c r="AF262" i="6"/>
  <c r="J262" i="6"/>
  <c r="AG261" i="6"/>
  <c r="AH261" i="6" s="1"/>
  <c r="AF261" i="6"/>
  <c r="J261" i="6"/>
  <c r="AG260" i="6"/>
  <c r="AH260" i="6" s="1"/>
  <c r="AF260" i="6"/>
  <c r="J260" i="6"/>
  <c r="AG259" i="6"/>
  <c r="AH259" i="6" s="1"/>
  <c r="AF259" i="6"/>
  <c r="J259" i="6"/>
  <c r="AG258" i="6"/>
  <c r="AH258" i="6" s="1"/>
  <c r="AF258" i="6"/>
  <c r="J258" i="6"/>
  <c r="AG257" i="6"/>
  <c r="AH257" i="6" s="1"/>
  <c r="AF257" i="6"/>
  <c r="J257" i="6"/>
  <c r="AG256" i="6"/>
  <c r="AH256" i="6" s="1"/>
  <c r="AF256" i="6"/>
  <c r="J256" i="6"/>
  <c r="AG255" i="6"/>
  <c r="AH255" i="6" s="1"/>
  <c r="AF255" i="6"/>
  <c r="J255" i="6"/>
  <c r="AG254" i="6"/>
  <c r="AH254" i="6" s="1"/>
  <c r="AF254" i="6"/>
  <c r="J254" i="6"/>
  <c r="AG253" i="6"/>
  <c r="AH253" i="6" s="1"/>
  <c r="AF253" i="6"/>
  <c r="J253" i="6"/>
  <c r="AG252" i="6"/>
  <c r="AH252" i="6" s="1"/>
  <c r="AF252" i="6"/>
  <c r="J252" i="6"/>
  <c r="AG251" i="6"/>
  <c r="AH251" i="6" s="1"/>
  <c r="AF251" i="6"/>
  <c r="J251" i="6"/>
  <c r="AG250" i="6"/>
  <c r="AH250" i="6" s="1"/>
  <c r="AF250" i="6"/>
  <c r="J250" i="6"/>
  <c r="AG249" i="6"/>
  <c r="AH249" i="6" s="1"/>
  <c r="AF249" i="6"/>
  <c r="J249" i="6"/>
  <c r="AG248" i="6"/>
  <c r="AH248" i="6" s="1"/>
  <c r="AF248" i="6"/>
  <c r="J248" i="6"/>
  <c r="AG247" i="6"/>
  <c r="AH247" i="6" s="1"/>
  <c r="AF247" i="6"/>
  <c r="J247" i="6"/>
  <c r="AG246" i="6"/>
  <c r="AH246" i="6" s="1"/>
  <c r="AF246" i="6"/>
  <c r="J246" i="6"/>
  <c r="AG245" i="6"/>
  <c r="AH245" i="6" s="1"/>
  <c r="AF245" i="6"/>
  <c r="J245" i="6"/>
  <c r="AG244" i="6"/>
  <c r="AH244" i="6" s="1"/>
  <c r="AF244" i="6"/>
  <c r="J244" i="6"/>
  <c r="AG243" i="6"/>
  <c r="AH243" i="6" s="1"/>
  <c r="AF243" i="6"/>
  <c r="J243" i="6"/>
  <c r="AG242" i="6"/>
  <c r="AH242" i="6" s="1"/>
  <c r="AF242" i="6"/>
  <c r="J242" i="6"/>
  <c r="AG241" i="6"/>
  <c r="AH241" i="6" s="1"/>
  <c r="AF241" i="6"/>
  <c r="J241" i="6"/>
  <c r="AG240" i="6"/>
  <c r="AH240" i="6" s="1"/>
  <c r="AF240" i="6"/>
  <c r="J240" i="6"/>
  <c r="AG239" i="6"/>
  <c r="AH239" i="6" s="1"/>
  <c r="AF239" i="6"/>
  <c r="J239" i="6"/>
  <c r="AG238" i="6"/>
  <c r="AH238" i="6" s="1"/>
  <c r="AF238" i="6"/>
  <c r="J238" i="6"/>
  <c r="AG237" i="6"/>
  <c r="AH237" i="6" s="1"/>
  <c r="AF237" i="6"/>
  <c r="J237" i="6"/>
  <c r="AG236" i="6"/>
  <c r="AH236" i="6" s="1"/>
  <c r="AF236" i="6"/>
  <c r="J236" i="6"/>
  <c r="AG235" i="6"/>
  <c r="AH235" i="6" s="1"/>
  <c r="AF235" i="6"/>
  <c r="J235" i="6"/>
  <c r="AG234" i="6"/>
  <c r="AH234" i="6" s="1"/>
  <c r="AF234" i="6"/>
  <c r="J234" i="6"/>
  <c r="AG233" i="6"/>
  <c r="AH233" i="6" s="1"/>
  <c r="AF233" i="6"/>
  <c r="J233" i="6"/>
  <c r="AG232" i="6"/>
  <c r="AH232" i="6" s="1"/>
  <c r="AF232" i="6"/>
  <c r="J232" i="6"/>
  <c r="AG231" i="6"/>
  <c r="AH231" i="6" s="1"/>
  <c r="AF231" i="6"/>
  <c r="J231" i="6"/>
  <c r="AG230" i="6"/>
  <c r="AH230" i="6" s="1"/>
  <c r="AF230" i="6"/>
  <c r="J230" i="6"/>
  <c r="AG229" i="6"/>
  <c r="AH229" i="6" s="1"/>
  <c r="AF229" i="6"/>
  <c r="J229" i="6"/>
  <c r="AG228" i="6"/>
  <c r="AH228" i="6" s="1"/>
  <c r="AF228" i="6"/>
  <c r="J228" i="6"/>
  <c r="AG227" i="6"/>
  <c r="AH227" i="6" s="1"/>
  <c r="AF227" i="6"/>
  <c r="J227" i="6"/>
  <c r="AH226" i="6"/>
  <c r="AG226" i="6"/>
  <c r="AF226" i="6"/>
  <c r="J226" i="6"/>
  <c r="AG225" i="6"/>
  <c r="AH225" i="6" s="1"/>
  <c r="AF225" i="6"/>
  <c r="J225" i="6"/>
  <c r="AG224" i="6"/>
  <c r="AH224" i="6" s="1"/>
  <c r="AF224" i="6"/>
  <c r="J224" i="6"/>
  <c r="AG223" i="6"/>
  <c r="AH223" i="6" s="1"/>
  <c r="AF223" i="6"/>
  <c r="J223" i="6"/>
  <c r="AG222" i="6"/>
  <c r="AH222" i="6" s="1"/>
  <c r="AF222" i="6"/>
  <c r="J222" i="6"/>
  <c r="AG221" i="6"/>
  <c r="AH221" i="6" s="1"/>
  <c r="AF221" i="6"/>
  <c r="J221" i="6"/>
  <c r="AG220" i="6"/>
  <c r="AH220" i="6" s="1"/>
  <c r="AF220" i="6"/>
  <c r="J220" i="6"/>
  <c r="AG219" i="6"/>
  <c r="AH219" i="6" s="1"/>
  <c r="AF219" i="6"/>
  <c r="J219" i="6"/>
  <c r="AG218" i="6"/>
  <c r="AH218" i="6" s="1"/>
  <c r="AF218" i="6"/>
  <c r="J218" i="6"/>
  <c r="AG217" i="6"/>
  <c r="AH217" i="6" s="1"/>
  <c r="AF217" i="6"/>
  <c r="J217" i="6"/>
  <c r="AH216" i="6"/>
  <c r="AG216" i="6"/>
  <c r="AF216" i="6"/>
  <c r="J216" i="6"/>
  <c r="AG215" i="6"/>
  <c r="AH215" i="6" s="1"/>
  <c r="AF215" i="6"/>
  <c r="J215" i="6"/>
  <c r="AG214" i="6"/>
  <c r="AH214" i="6" s="1"/>
  <c r="AF214" i="6"/>
  <c r="J214" i="6"/>
  <c r="AG213" i="6"/>
  <c r="AH213" i="6" s="1"/>
  <c r="AF213" i="6"/>
  <c r="J213" i="6"/>
  <c r="AG212" i="6"/>
  <c r="AH212" i="6" s="1"/>
  <c r="AF212" i="6"/>
  <c r="J212" i="6"/>
  <c r="AG211" i="6"/>
  <c r="AH211" i="6" s="1"/>
  <c r="AF211" i="6"/>
  <c r="J211" i="6"/>
  <c r="AG210" i="6"/>
  <c r="AH210" i="6" s="1"/>
  <c r="AF210" i="6"/>
  <c r="J210" i="6"/>
  <c r="AG209" i="6"/>
  <c r="AH209" i="6" s="1"/>
  <c r="AF209" i="6"/>
  <c r="J209" i="6"/>
  <c r="AG208" i="6"/>
  <c r="AH208" i="6" s="1"/>
  <c r="AF208" i="6"/>
  <c r="J208" i="6"/>
  <c r="AG207" i="6"/>
  <c r="AH207" i="6" s="1"/>
  <c r="AF207" i="6"/>
  <c r="J207" i="6"/>
  <c r="AG206" i="6"/>
  <c r="AH206" i="6" s="1"/>
  <c r="AF206" i="6"/>
  <c r="J206" i="6"/>
  <c r="AG205" i="6"/>
  <c r="AH205" i="6" s="1"/>
  <c r="AF205" i="6"/>
  <c r="J205" i="6"/>
  <c r="AG204" i="6"/>
  <c r="AH204" i="6" s="1"/>
  <c r="AF204" i="6"/>
  <c r="J204" i="6"/>
  <c r="AG203" i="6"/>
  <c r="AH203" i="6" s="1"/>
  <c r="AF203" i="6"/>
  <c r="J203" i="6"/>
  <c r="AG202" i="6"/>
  <c r="AH202" i="6" s="1"/>
  <c r="AF202" i="6"/>
  <c r="J202" i="6"/>
  <c r="AG201" i="6"/>
  <c r="AH201" i="6" s="1"/>
  <c r="AF201" i="6"/>
  <c r="J201" i="6"/>
  <c r="AG200" i="6"/>
  <c r="AH200" i="6" s="1"/>
  <c r="AF200" i="6"/>
  <c r="J200" i="6"/>
  <c r="AG199" i="6"/>
  <c r="AH199" i="6" s="1"/>
  <c r="AF199" i="6"/>
  <c r="J199" i="6"/>
  <c r="AG198" i="6"/>
  <c r="AH198" i="6" s="1"/>
  <c r="AF198" i="6"/>
  <c r="J198" i="6"/>
  <c r="AG197" i="6"/>
  <c r="AH197" i="6" s="1"/>
  <c r="AF197" i="6"/>
  <c r="J197" i="6"/>
  <c r="AG196" i="6"/>
  <c r="AH196" i="6" s="1"/>
  <c r="AF196" i="6"/>
  <c r="J196" i="6"/>
  <c r="AG195" i="6"/>
  <c r="AH195" i="6" s="1"/>
  <c r="AF195" i="6"/>
  <c r="J195" i="6"/>
  <c r="AG194" i="6"/>
  <c r="AH194" i="6" s="1"/>
  <c r="AF194" i="6"/>
  <c r="J194" i="6"/>
  <c r="AG193" i="6"/>
  <c r="AH193" i="6" s="1"/>
  <c r="AF193" i="6"/>
  <c r="J193" i="6"/>
  <c r="AG192" i="6"/>
  <c r="AH192" i="6" s="1"/>
  <c r="AF192" i="6"/>
  <c r="J192" i="6"/>
  <c r="AG191" i="6"/>
  <c r="AH191" i="6" s="1"/>
  <c r="AF191" i="6"/>
  <c r="J191" i="6"/>
  <c r="AH190" i="6"/>
  <c r="AG190" i="6"/>
  <c r="AF190" i="6"/>
  <c r="J190" i="6"/>
  <c r="AG189" i="6"/>
  <c r="AH189" i="6" s="1"/>
  <c r="AF189" i="6"/>
  <c r="J189" i="6"/>
  <c r="AG188" i="6"/>
  <c r="AH188" i="6" s="1"/>
  <c r="AF188" i="6"/>
  <c r="J188" i="6"/>
  <c r="AG187" i="6"/>
  <c r="AH187" i="6" s="1"/>
  <c r="AF187" i="6"/>
  <c r="J187" i="6"/>
  <c r="AG186" i="6"/>
  <c r="AH186" i="6" s="1"/>
  <c r="AF186" i="6"/>
  <c r="J186" i="6"/>
  <c r="AG185" i="6"/>
  <c r="AH185" i="6" s="1"/>
  <c r="AF185" i="6"/>
  <c r="J185" i="6"/>
  <c r="AG184" i="6"/>
  <c r="AH184" i="6" s="1"/>
  <c r="AF184" i="6"/>
  <c r="J184" i="6"/>
  <c r="AG183" i="6"/>
  <c r="AH183" i="6" s="1"/>
  <c r="AF183" i="6"/>
  <c r="J183" i="6"/>
  <c r="AG182" i="6"/>
  <c r="AH182" i="6" s="1"/>
  <c r="AF182" i="6"/>
  <c r="J182" i="6"/>
  <c r="AG181" i="6"/>
  <c r="AH181" i="6" s="1"/>
  <c r="AF181" i="6"/>
  <c r="J181" i="6"/>
  <c r="AG180" i="6"/>
  <c r="AH180" i="6" s="1"/>
  <c r="AF180" i="6"/>
  <c r="J180" i="6"/>
  <c r="AG179" i="6"/>
  <c r="AH179" i="6" s="1"/>
  <c r="AF179" i="6"/>
  <c r="J179" i="6"/>
  <c r="AG178" i="6"/>
  <c r="AH178" i="6" s="1"/>
  <c r="AF178" i="6"/>
  <c r="J178" i="6"/>
  <c r="AG177" i="6"/>
  <c r="AH177" i="6" s="1"/>
  <c r="AF177" i="6"/>
  <c r="J177" i="6"/>
  <c r="AG176" i="6"/>
  <c r="AH176" i="6" s="1"/>
  <c r="AF176" i="6"/>
  <c r="J176" i="6"/>
  <c r="AG175" i="6"/>
  <c r="AH175" i="6" s="1"/>
  <c r="AF175" i="6"/>
  <c r="J175" i="6"/>
  <c r="AG174" i="6"/>
  <c r="AH174" i="6" s="1"/>
  <c r="AF174" i="6"/>
  <c r="J174" i="6"/>
  <c r="AG173" i="6"/>
  <c r="AH173" i="6" s="1"/>
  <c r="AF173" i="6"/>
  <c r="J173" i="6"/>
  <c r="AG172" i="6"/>
  <c r="AH172" i="6" s="1"/>
  <c r="AF172" i="6"/>
  <c r="J172" i="6"/>
  <c r="AG171" i="6"/>
  <c r="AH171" i="6" s="1"/>
  <c r="AF171" i="6"/>
  <c r="J171" i="6"/>
  <c r="AG170" i="6"/>
  <c r="AH170" i="6" s="1"/>
  <c r="AF170" i="6"/>
  <c r="J170" i="6"/>
  <c r="AG169" i="6"/>
  <c r="AH169" i="6" s="1"/>
  <c r="AF169" i="6"/>
  <c r="J169" i="6"/>
  <c r="AG168" i="6"/>
  <c r="AH168" i="6" s="1"/>
  <c r="AF168" i="6"/>
  <c r="J168" i="6"/>
  <c r="AG167" i="6"/>
  <c r="AH167" i="6" s="1"/>
  <c r="AF167" i="6"/>
  <c r="J167" i="6"/>
  <c r="AG166" i="6"/>
  <c r="AH166" i="6" s="1"/>
  <c r="AF166" i="6"/>
  <c r="J166" i="6"/>
  <c r="AG165" i="6"/>
  <c r="AH165" i="6" s="1"/>
  <c r="AF165" i="6"/>
  <c r="J165" i="6"/>
  <c r="AG164" i="6"/>
  <c r="AH164" i="6" s="1"/>
  <c r="AF164" i="6"/>
  <c r="J164" i="6"/>
  <c r="AG163" i="6"/>
  <c r="AH163" i="6" s="1"/>
  <c r="AF163" i="6"/>
  <c r="J163" i="6"/>
  <c r="AG162" i="6"/>
  <c r="AH162" i="6" s="1"/>
  <c r="AF162" i="6"/>
  <c r="J162" i="6"/>
  <c r="AG161" i="6"/>
  <c r="AH161" i="6" s="1"/>
  <c r="AF161" i="6"/>
  <c r="J161" i="6"/>
  <c r="AG160" i="6"/>
  <c r="AH160" i="6" s="1"/>
  <c r="AF160" i="6"/>
  <c r="J160" i="6"/>
  <c r="AG159" i="6"/>
  <c r="AH159" i="6" s="1"/>
  <c r="AF159" i="6"/>
  <c r="J159" i="6"/>
  <c r="AG158" i="6"/>
  <c r="AH158" i="6" s="1"/>
  <c r="AF158" i="6"/>
  <c r="J158" i="6"/>
  <c r="AG157" i="6"/>
  <c r="AH157" i="6" s="1"/>
  <c r="AF157" i="6"/>
  <c r="J157" i="6"/>
  <c r="AG156" i="6"/>
  <c r="AH156" i="6" s="1"/>
  <c r="AF156" i="6"/>
  <c r="J156" i="6"/>
  <c r="AH155" i="6"/>
  <c r="AG155" i="6"/>
  <c r="AF155" i="6"/>
  <c r="J155" i="6"/>
  <c r="AG154" i="6"/>
  <c r="AH154" i="6" s="1"/>
  <c r="AF154" i="6"/>
  <c r="J154" i="6"/>
  <c r="AG153" i="6"/>
  <c r="AH153" i="6" s="1"/>
  <c r="AF153" i="6"/>
  <c r="J153" i="6"/>
  <c r="AG152" i="6"/>
  <c r="AH152" i="6" s="1"/>
  <c r="AF152" i="6"/>
  <c r="J152" i="6"/>
  <c r="AG151" i="6"/>
  <c r="AH151" i="6" s="1"/>
  <c r="AF151" i="6"/>
  <c r="J151" i="6"/>
  <c r="AG150" i="6"/>
  <c r="AH150" i="6" s="1"/>
  <c r="AF150" i="6"/>
  <c r="J150" i="6"/>
  <c r="AG149" i="6"/>
  <c r="AH149" i="6" s="1"/>
  <c r="AF149" i="6"/>
  <c r="J149" i="6"/>
  <c r="AG148" i="6"/>
  <c r="AH148" i="6" s="1"/>
  <c r="AF148" i="6"/>
  <c r="J148" i="6"/>
  <c r="AG147" i="6"/>
  <c r="AH147" i="6" s="1"/>
  <c r="AF147" i="6"/>
  <c r="J147" i="6"/>
  <c r="AH146" i="6"/>
  <c r="AG146" i="6"/>
  <c r="AF146" i="6"/>
  <c r="J146" i="6"/>
  <c r="AH145" i="6"/>
  <c r="AG145" i="6"/>
  <c r="AF145" i="6"/>
  <c r="J145" i="6"/>
  <c r="AG144" i="6"/>
  <c r="AH144" i="6" s="1"/>
  <c r="AF144" i="6"/>
  <c r="J144" i="6"/>
  <c r="AG143" i="6"/>
  <c r="AH143" i="6" s="1"/>
  <c r="AF143" i="6"/>
  <c r="J143" i="6"/>
  <c r="AG142" i="6"/>
  <c r="AH142" i="6" s="1"/>
  <c r="AF142" i="6"/>
  <c r="J142" i="6"/>
  <c r="AG141" i="6"/>
  <c r="AH141" i="6" s="1"/>
  <c r="AF141" i="6"/>
  <c r="J141" i="6"/>
  <c r="AG140" i="6"/>
  <c r="AH140" i="6" s="1"/>
  <c r="AF140" i="6"/>
  <c r="J140" i="6"/>
  <c r="AG139" i="6"/>
  <c r="AH139" i="6" s="1"/>
  <c r="AF139" i="6"/>
  <c r="J139" i="6"/>
  <c r="AG138" i="6"/>
  <c r="AH138" i="6" s="1"/>
  <c r="AF138" i="6"/>
  <c r="J138" i="6"/>
  <c r="AG137" i="6"/>
  <c r="AH137" i="6" s="1"/>
  <c r="AF137" i="6"/>
  <c r="J137" i="6"/>
  <c r="AG136" i="6"/>
  <c r="AH136" i="6" s="1"/>
  <c r="AF136" i="6"/>
  <c r="J136" i="6"/>
  <c r="AG135" i="6"/>
  <c r="AH135" i="6" s="1"/>
  <c r="AF135" i="6"/>
  <c r="J135" i="6"/>
  <c r="AG134" i="6"/>
  <c r="AH134" i="6" s="1"/>
  <c r="AF134" i="6"/>
  <c r="J134" i="6"/>
  <c r="AG133" i="6"/>
  <c r="AH133" i="6" s="1"/>
  <c r="AF133" i="6"/>
  <c r="J133" i="6"/>
  <c r="AG132" i="6"/>
  <c r="AH132" i="6" s="1"/>
  <c r="AF132" i="6"/>
  <c r="J132" i="6"/>
  <c r="AG131" i="6"/>
  <c r="AH131" i="6" s="1"/>
  <c r="AF131" i="6"/>
  <c r="J131" i="6"/>
  <c r="AG130" i="6"/>
  <c r="AH130" i="6" s="1"/>
  <c r="AF130" i="6"/>
  <c r="J130" i="6"/>
  <c r="AG129" i="6"/>
  <c r="AH129" i="6" s="1"/>
  <c r="AF129" i="6"/>
  <c r="J129" i="6"/>
  <c r="AG128" i="6"/>
  <c r="AH128" i="6" s="1"/>
  <c r="AF128" i="6"/>
  <c r="J128" i="6"/>
  <c r="AG127" i="6"/>
  <c r="AH127" i="6" s="1"/>
  <c r="AF127" i="6"/>
  <c r="J127" i="6"/>
  <c r="AG126" i="6"/>
  <c r="AH126" i="6" s="1"/>
  <c r="AF126" i="6"/>
  <c r="J126" i="6"/>
  <c r="AG125" i="6"/>
  <c r="AH125" i="6" s="1"/>
  <c r="AF125" i="6"/>
  <c r="J125" i="6"/>
  <c r="AG124" i="6"/>
  <c r="AH124" i="6" s="1"/>
  <c r="AF124" i="6"/>
  <c r="J124" i="6"/>
  <c r="AG123" i="6"/>
  <c r="AH123" i="6" s="1"/>
  <c r="AF123" i="6"/>
  <c r="J123" i="6"/>
  <c r="AG122" i="6"/>
  <c r="AH122" i="6" s="1"/>
  <c r="AF122" i="6"/>
  <c r="J122" i="6"/>
  <c r="AG121" i="6"/>
  <c r="AH121" i="6" s="1"/>
  <c r="AF121" i="6"/>
  <c r="J121" i="6"/>
  <c r="AG120" i="6"/>
  <c r="AH120" i="6" s="1"/>
  <c r="AF120" i="6"/>
  <c r="J120" i="6"/>
  <c r="AG119" i="6"/>
  <c r="AH119" i="6" s="1"/>
  <c r="AF119" i="6"/>
  <c r="J119" i="6"/>
  <c r="AG118" i="6"/>
  <c r="AH118" i="6" s="1"/>
  <c r="AF118" i="6"/>
  <c r="J118" i="6"/>
  <c r="AG117" i="6"/>
  <c r="AH117" i="6" s="1"/>
  <c r="AF117" i="6"/>
  <c r="J117" i="6"/>
  <c r="AG116" i="6"/>
  <c r="AH116" i="6" s="1"/>
  <c r="AF116" i="6"/>
  <c r="J116" i="6"/>
  <c r="AG115" i="6"/>
  <c r="AH115" i="6" s="1"/>
  <c r="AF115" i="6"/>
  <c r="J115" i="6"/>
  <c r="AG114" i="6"/>
  <c r="AH114" i="6" s="1"/>
  <c r="AF114" i="6"/>
  <c r="J114" i="6"/>
  <c r="AG113" i="6"/>
  <c r="AH113" i="6" s="1"/>
  <c r="AF113" i="6"/>
  <c r="J113" i="6"/>
  <c r="AG112" i="6"/>
  <c r="AH112" i="6" s="1"/>
  <c r="AF112" i="6"/>
  <c r="J112" i="6"/>
  <c r="AG111" i="6"/>
  <c r="AH111" i="6" s="1"/>
  <c r="AF111" i="6"/>
  <c r="J111" i="6"/>
  <c r="AG110" i="6"/>
  <c r="AH110" i="6" s="1"/>
  <c r="AF110" i="6"/>
  <c r="J110" i="6"/>
  <c r="AG109" i="6"/>
  <c r="AH109" i="6" s="1"/>
  <c r="AF109" i="6"/>
  <c r="J109" i="6"/>
  <c r="AG108" i="6"/>
  <c r="AH108" i="6" s="1"/>
  <c r="AF108" i="6"/>
  <c r="J108" i="6"/>
  <c r="AG107" i="6"/>
  <c r="AH107" i="6" s="1"/>
  <c r="AF107" i="6"/>
  <c r="J107" i="6"/>
  <c r="AG106" i="6"/>
  <c r="AH106" i="6" s="1"/>
  <c r="AF106" i="6"/>
  <c r="J106" i="6"/>
  <c r="AG105" i="6"/>
  <c r="AH105" i="6" s="1"/>
  <c r="AF105" i="6"/>
  <c r="J105" i="6"/>
  <c r="AG104" i="6"/>
  <c r="AH104" i="6" s="1"/>
  <c r="AF104" i="6"/>
  <c r="J104" i="6"/>
  <c r="AG103" i="6"/>
  <c r="AH103" i="6" s="1"/>
  <c r="AF103" i="6"/>
  <c r="J103" i="6"/>
  <c r="AH102" i="6"/>
  <c r="AG102" i="6"/>
  <c r="AF102" i="6"/>
  <c r="J102" i="6"/>
  <c r="AG101" i="6"/>
  <c r="AH101" i="6" s="1"/>
  <c r="AF101" i="6"/>
  <c r="J101" i="6"/>
  <c r="AG100" i="6"/>
  <c r="AH100" i="6" s="1"/>
  <c r="AF100" i="6"/>
  <c r="J100" i="6"/>
  <c r="AG99" i="6"/>
  <c r="AH99" i="6" s="1"/>
  <c r="AF99" i="6"/>
  <c r="J99" i="6"/>
  <c r="AG98" i="6"/>
  <c r="AH98" i="6" s="1"/>
  <c r="AF98" i="6"/>
  <c r="J98" i="6"/>
  <c r="AG97" i="6"/>
  <c r="AH97" i="6" s="1"/>
  <c r="AF97" i="6"/>
  <c r="J97" i="6"/>
  <c r="AG96" i="6"/>
  <c r="AH96" i="6" s="1"/>
  <c r="AF96" i="6"/>
  <c r="J96" i="6"/>
  <c r="AG95" i="6"/>
  <c r="AH95" i="6" s="1"/>
  <c r="AF95" i="6"/>
  <c r="J95" i="6"/>
  <c r="AG94" i="6"/>
  <c r="AH94" i="6" s="1"/>
  <c r="AF94" i="6"/>
  <c r="J94" i="6"/>
  <c r="AG93" i="6"/>
  <c r="AH93" i="6" s="1"/>
  <c r="AF93" i="6"/>
  <c r="J93" i="6"/>
  <c r="AG92" i="6"/>
  <c r="AH92" i="6" s="1"/>
  <c r="AF92" i="6"/>
  <c r="J92" i="6"/>
  <c r="AG91" i="6"/>
  <c r="AH91" i="6" s="1"/>
  <c r="AF91" i="6"/>
  <c r="J91" i="6"/>
  <c r="AG90" i="6"/>
  <c r="AH90" i="6" s="1"/>
  <c r="AF90" i="6"/>
  <c r="J90" i="6"/>
  <c r="AG89" i="6"/>
  <c r="AH89" i="6" s="1"/>
  <c r="AF89" i="6"/>
  <c r="J89" i="6"/>
  <c r="AG88" i="6"/>
  <c r="AH88" i="6" s="1"/>
  <c r="AF88" i="6"/>
  <c r="J88" i="6"/>
  <c r="AG87" i="6"/>
  <c r="AH87" i="6" s="1"/>
  <c r="AF87" i="6"/>
  <c r="J87" i="6"/>
  <c r="AG86" i="6"/>
  <c r="AH86" i="6" s="1"/>
  <c r="AF86" i="6"/>
  <c r="J86" i="6"/>
  <c r="AG85" i="6"/>
  <c r="AH85" i="6" s="1"/>
  <c r="AF85" i="6"/>
  <c r="J85" i="6"/>
  <c r="AG84" i="6"/>
  <c r="AH84" i="6" s="1"/>
  <c r="AF84" i="6"/>
  <c r="J84" i="6"/>
  <c r="AG83" i="6"/>
  <c r="AH83" i="6" s="1"/>
  <c r="AF83" i="6"/>
  <c r="J83" i="6"/>
  <c r="AG82" i="6"/>
  <c r="AH82" i="6" s="1"/>
  <c r="AF82" i="6"/>
  <c r="J82" i="6"/>
  <c r="AG81" i="6"/>
  <c r="AH81" i="6" s="1"/>
  <c r="AF81" i="6"/>
  <c r="J81" i="6"/>
  <c r="AG80" i="6"/>
  <c r="AH80" i="6" s="1"/>
  <c r="AF80" i="6"/>
  <c r="J80" i="6"/>
  <c r="AG79" i="6"/>
  <c r="AH79" i="6" s="1"/>
  <c r="AF79" i="6"/>
  <c r="J79" i="6"/>
  <c r="AG78" i="6"/>
  <c r="AH78" i="6" s="1"/>
  <c r="AF78" i="6"/>
  <c r="J78" i="6"/>
  <c r="AG77" i="6"/>
  <c r="AH77" i="6" s="1"/>
  <c r="AF77" i="6"/>
  <c r="J77" i="6"/>
  <c r="AG76" i="6"/>
  <c r="AH76" i="6" s="1"/>
  <c r="AF76" i="6"/>
  <c r="J76" i="6"/>
  <c r="AG75" i="6"/>
  <c r="AH75" i="6" s="1"/>
  <c r="AF75" i="6"/>
  <c r="J75" i="6"/>
  <c r="AG74" i="6"/>
  <c r="AH74" i="6" s="1"/>
  <c r="AF74" i="6"/>
  <c r="J74" i="6"/>
  <c r="AG73" i="6"/>
  <c r="AH73" i="6" s="1"/>
  <c r="AF73" i="6"/>
  <c r="J73" i="6"/>
  <c r="AG72" i="6"/>
  <c r="AH72" i="6" s="1"/>
  <c r="AF72" i="6"/>
  <c r="J72" i="6"/>
  <c r="AG71" i="6"/>
  <c r="AH71" i="6" s="1"/>
  <c r="AF71" i="6"/>
  <c r="J71" i="6"/>
  <c r="AG70" i="6"/>
  <c r="AH70" i="6" s="1"/>
  <c r="AF70" i="6"/>
  <c r="J70" i="6"/>
  <c r="AG69" i="6"/>
  <c r="AH69" i="6" s="1"/>
  <c r="AF69" i="6"/>
  <c r="J69" i="6"/>
  <c r="AG68" i="6"/>
  <c r="AH68" i="6" s="1"/>
  <c r="AF68" i="6"/>
  <c r="J68" i="6"/>
  <c r="AG67" i="6"/>
  <c r="AH67" i="6" s="1"/>
  <c r="AF67" i="6"/>
  <c r="J67" i="6"/>
  <c r="AG66" i="6"/>
  <c r="AH66" i="6" s="1"/>
  <c r="AF66" i="6"/>
  <c r="J66" i="6"/>
  <c r="AG65" i="6"/>
  <c r="AH65" i="6" s="1"/>
  <c r="AF65" i="6"/>
  <c r="J65" i="6"/>
  <c r="AG64" i="6"/>
  <c r="AH64" i="6" s="1"/>
  <c r="AF64" i="6"/>
  <c r="J64" i="6"/>
  <c r="AG63" i="6"/>
  <c r="AH63" i="6" s="1"/>
  <c r="AF63" i="6"/>
  <c r="J63" i="6"/>
  <c r="AG62" i="6"/>
  <c r="AH62" i="6" s="1"/>
  <c r="AF62" i="6"/>
  <c r="J62" i="6"/>
  <c r="AG61" i="6"/>
  <c r="AH61" i="6" s="1"/>
  <c r="AF61" i="6"/>
  <c r="J61" i="6"/>
  <c r="AG60" i="6"/>
  <c r="AH60" i="6" s="1"/>
  <c r="AF60" i="6"/>
  <c r="J60" i="6"/>
  <c r="AG59" i="6"/>
  <c r="AH59" i="6" s="1"/>
  <c r="AF59" i="6"/>
  <c r="J59" i="6"/>
  <c r="AG58" i="6"/>
  <c r="AH58" i="6" s="1"/>
  <c r="AF58" i="6"/>
  <c r="J58" i="6"/>
  <c r="AG57" i="6"/>
  <c r="AH57" i="6" s="1"/>
  <c r="AF57" i="6"/>
  <c r="J57" i="6"/>
  <c r="AG56" i="6"/>
  <c r="AH56" i="6" s="1"/>
  <c r="AF56" i="6"/>
  <c r="J56" i="6"/>
  <c r="AG55" i="6"/>
  <c r="AH55" i="6" s="1"/>
  <c r="AF55" i="6"/>
  <c r="J55" i="6"/>
  <c r="AG54" i="6"/>
  <c r="AH54" i="6" s="1"/>
  <c r="AF54" i="6"/>
  <c r="J54" i="6"/>
  <c r="AG53" i="6"/>
  <c r="AH53" i="6" s="1"/>
  <c r="AF53" i="6"/>
  <c r="J53" i="6"/>
  <c r="AG52" i="6"/>
  <c r="AH52" i="6" s="1"/>
  <c r="AF52" i="6"/>
  <c r="J52" i="6"/>
  <c r="AG51" i="6"/>
  <c r="AH51" i="6" s="1"/>
  <c r="AF51" i="6"/>
  <c r="J51" i="6"/>
  <c r="AG50" i="6"/>
  <c r="AH50" i="6" s="1"/>
  <c r="AF50" i="6"/>
  <c r="J50" i="6"/>
  <c r="AG49" i="6"/>
  <c r="AH49" i="6" s="1"/>
  <c r="AF49" i="6"/>
  <c r="J49" i="6"/>
  <c r="AG48" i="6"/>
  <c r="AH48" i="6" s="1"/>
  <c r="AF48" i="6"/>
  <c r="J48" i="6"/>
  <c r="AG47" i="6"/>
  <c r="AH47" i="6" s="1"/>
  <c r="AF47" i="6"/>
  <c r="J47" i="6"/>
  <c r="AG46" i="6"/>
  <c r="AH46" i="6" s="1"/>
  <c r="AF46" i="6"/>
  <c r="J46" i="6"/>
  <c r="AG45" i="6"/>
  <c r="AH45" i="6" s="1"/>
  <c r="AF45" i="6"/>
  <c r="J45" i="6"/>
  <c r="AG44" i="6"/>
  <c r="AH44" i="6" s="1"/>
  <c r="AF44" i="6"/>
  <c r="J44" i="6"/>
  <c r="AG43" i="6"/>
  <c r="AH43" i="6" s="1"/>
  <c r="AF43" i="6"/>
  <c r="J43" i="6"/>
  <c r="AG42" i="6"/>
  <c r="AH42" i="6" s="1"/>
  <c r="AF42" i="6"/>
  <c r="J42" i="6"/>
  <c r="AG41" i="6"/>
  <c r="AH41" i="6" s="1"/>
  <c r="AF41" i="6"/>
  <c r="J41" i="6"/>
  <c r="AG40" i="6"/>
  <c r="AH40" i="6" s="1"/>
  <c r="AF40" i="6"/>
  <c r="J40" i="6"/>
  <c r="AG39" i="6"/>
  <c r="AH39" i="6" s="1"/>
  <c r="AF39" i="6"/>
  <c r="J39" i="6"/>
  <c r="AG38" i="6"/>
  <c r="AH38" i="6" s="1"/>
  <c r="AF38" i="6"/>
  <c r="J38" i="6"/>
  <c r="AG37" i="6"/>
  <c r="AH37" i="6" s="1"/>
  <c r="AF37" i="6"/>
  <c r="J37" i="6"/>
  <c r="AG36" i="6"/>
  <c r="AH36" i="6" s="1"/>
  <c r="AF36" i="6"/>
  <c r="J36" i="6"/>
  <c r="AG35" i="6"/>
  <c r="AH35" i="6" s="1"/>
  <c r="AF35" i="6"/>
  <c r="J35" i="6"/>
  <c r="AG34" i="6"/>
  <c r="AH34" i="6" s="1"/>
  <c r="AF34" i="6"/>
  <c r="J34" i="6"/>
  <c r="AG33" i="6"/>
  <c r="AH33" i="6" s="1"/>
  <c r="AF33" i="6"/>
  <c r="J33" i="6"/>
  <c r="AG32" i="6"/>
  <c r="AH32" i="6" s="1"/>
  <c r="AF32" i="6"/>
  <c r="J32" i="6"/>
  <c r="AG31" i="6"/>
  <c r="AH31" i="6" s="1"/>
  <c r="AF31" i="6"/>
  <c r="J31" i="6"/>
  <c r="AG30" i="6"/>
  <c r="AH30" i="6" s="1"/>
  <c r="AF30" i="6"/>
  <c r="J30" i="6"/>
  <c r="AG29" i="6"/>
  <c r="AH29" i="6" s="1"/>
  <c r="AF29" i="6"/>
  <c r="J29" i="6"/>
  <c r="AG28" i="6"/>
  <c r="AH28" i="6" s="1"/>
  <c r="AF28" i="6"/>
  <c r="J28" i="6"/>
  <c r="AG27" i="6"/>
  <c r="AH27" i="6" s="1"/>
  <c r="AF27" i="6"/>
  <c r="J27" i="6"/>
  <c r="AG26" i="6"/>
  <c r="AH26" i="6" s="1"/>
  <c r="AF26" i="6"/>
  <c r="J26" i="6"/>
  <c r="AH25" i="6"/>
  <c r="AG25" i="6"/>
  <c r="AF25" i="6"/>
  <c r="J25" i="6"/>
  <c r="AG24" i="6"/>
  <c r="AH24" i="6" s="1"/>
  <c r="AF24" i="6"/>
  <c r="J24" i="6"/>
  <c r="AG23" i="6"/>
  <c r="AH23" i="6" s="1"/>
  <c r="AF23" i="6"/>
  <c r="J23" i="6"/>
  <c r="AG22" i="6"/>
  <c r="AH22" i="6" s="1"/>
  <c r="AF22" i="6"/>
  <c r="J22" i="6"/>
  <c r="AG21" i="6"/>
  <c r="AH21" i="6" s="1"/>
  <c r="AF21" i="6"/>
  <c r="J21" i="6"/>
  <c r="AG20" i="6"/>
  <c r="AH20" i="6" s="1"/>
  <c r="AF20" i="6"/>
  <c r="J20" i="6"/>
  <c r="AG19" i="6"/>
  <c r="AH19" i="6" s="1"/>
  <c r="AF19" i="6"/>
  <c r="J19" i="6"/>
  <c r="AG18" i="6"/>
  <c r="AH18" i="6" s="1"/>
  <c r="AF18" i="6"/>
  <c r="J18" i="6"/>
  <c r="AG17" i="6"/>
  <c r="AH17" i="6" s="1"/>
  <c r="AF17" i="6"/>
  <c r="J17" i="6"/>
  <c r="AG16" i="6"/>
  <c r="AH16" i="6" s="1"/>
  <c r="AF16" i="6"/>
  <c r="J16" i="6"/>
  <c r="AG15" i="6"/>
  <c r="AH15" i="6" s="1"/>
  <c r="AF15" i="6"/>
  <c r="J15" i="6"/>
  <c r="AG14" i="6"/>
  <c r="AH14" i="6" s="1"/>
  <c r="AF14" i="6"/>
  <c r="J14" i="6"/>
  <c r="AG13" i="6"/>
  <c r="AH13" i="6" s="1"/>
  <c r="AF13" i="6"/>
  <c r="J13" i="6"/>
  <c r="AG12" i="6"/>
  <c r="AH12" i="6" s="1"/>
  <c r="AF12" i="6"/>
  <c r="J12" i="6"/>
  <c r="AG11" i="6"/>
  <c r="AH11" i="6" s="1"/>
  <c r="AF11" i="6"/>
  <c r="J11" i="6"/>
  <c r="AG10" i="6"/>
  <c r="AH10" i="6" s="1"/>
  <c r="AF10" i="6"/>
  <c r="J10" i="6"/>
  <c r="AG9" i="6"/>
  <c r="AH9" i="6" s="1"/>
  <c r="AF9" i="6"/>
  <c r="J9" i="6"/>
  <c r="AG8" i="6"/>
  <c r="AH8" i="6" s="1"/>
  <c r="AF8" i="6"/>
  <c r="J8" i="6"/>
  <c r="C7" i="8"/>
  <c r="L13" i="8" s="1"/>
  <c r="E5" i="8" s="1"/>
  <c r="H8" i="9"/>
  <c r="C9" i="8"/>
  <c r="G9" i="8" s="1"/>
  <c r="C10" i="8"/>
  <c r="C11" i="8"/>
  <c r="G11" i="8"/>
  <c r="G15" i="8"/>
  <c r="L15" i="8" s="1"/>
  <c r="C13" i="8"/>
  <c r="G13" i="8"/>
</calcChain>
</file>

<file path=xl/sharedStrings.xml><?xml version="1.0" encoding="utf-8"?>
<sst xmlns="http://schemas.openxmlformats.org/spreadsheetml/2006/main" count="12655" uniqueCount="2098">
  <si>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</si>
  <si>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</si>
  <si>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</si>
  <si>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</si>
  <si>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</si>
  <si>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</si>
  <si>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</si>
  <si>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</si>
  <si>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</si>
  <si>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</si>
  <si>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</si>
  <si>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</si>
  <si>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</si>
  <si>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</si>
  <si>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</si>
  <si>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</si>
  <si>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</si>
  <si>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</si>
  <si>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</si>
  <si>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</si>
  <si>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</si>
  <si>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</si>
  <si>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</si>
  <si>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</si>
  <si>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</si>
  <si>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</si>
  <si>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</si>
  <si>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</si>
  <si>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</si>
  <si>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</si>
  <si>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</si>
  <si>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</si>
  <si>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</si>
  <si>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</si>
  <si>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</si>
  <si>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</si>
  <si>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</si>
  <si>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</si>
  <si>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</si>
  <si>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</si>
  <si>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</si>
  <si>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</si>
  <si>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</si>
  <si>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</si>
  <si>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</si>
  <si>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</si>
  <si>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</si>
  <si>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</si>
  <si>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</si>
  <si>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</si>
  <si>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</si>
  <si>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</si>
  <si>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</si>
  <si>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</si>
  <si>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</si>
  <si>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</si>
  <si>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</si>
  <si>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</si>
  <si>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</si>
  <si>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</si>
  <si>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</si>
  <si>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</si>
  <si>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</si>
  <si>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</si>
  <si>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</si>
  <si>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</si>
  <si>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</si>
  <si>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</si>
  <si>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</si>
  <si>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</si>
  <si>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</si>
  <si>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Numero Imprese Creditrici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</si>
  <si>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</si>
  <si>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</si>
  <si>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</si>
  <si>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</si>
  <si>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</si>
  <si>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</si>
  <si>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</si>
  <si>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</si>
  <si>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</si>
  <si>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</si>
  <si>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</si>
  <si>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</si>
  <si>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</si>
  <si>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</si>
  <si>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</si>
  <si>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</si>
  <si>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</si>
  <si>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</si>
  <si>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</si>
  <si>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</si>
  <si>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</si>
  <si>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</si>
  <si>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</si>
  <si>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</si>
  <si>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</si>
  <si>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</si>
  <si>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</si>
  <si>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</si>
  <si>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</si>
  <si>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</si>
  <si>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</si>
  <si>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</si>
  <si>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</si>
  <si>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</si>
  <si>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</si>
  <si>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</si>
  <si>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</si>
  <si>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</si>
  <si>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</si>
  <si>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</si>
  <si>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</si>
  <si>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Albiano d'Ivrea</t>
  </si>
  <si>
    <t>Indicatore di Ritardo Annuale dei Pagamenti - Elenco Fatture Scadute Pagate e non Pagate nell'Anno e Fatture non Scadute e Pagate nell'Anno</t>
  </si>
  <si>
    <t>Data Calcolo Indicatore (B) (*)</t>
  </si>
  <si>
    <t>(*) Data Calcolo Indicatore: Se valorizzata Data Riscontro Fattura, se no Data Riscontro Mandato, se no Data Mandato, altrimenti 31/12/2021</t>
  </si>
  <si>
    <t>14/12/2020</t>
  </si>
  <si>
    <t>2000913004</t>
  </si>
  <si>
    <t>30/11/2020</t>
  </si>
  <si>
    <t>fornitura pasti dipendenti c,li 2020/2022 cig 7990192307</t>
  </si>
  <si>
    <t>SI</t>
  </si>
  <si>
    <t>7990192307</t>
  </si>
  <si>
    <t>CAMST  SOC.COOP. A R.L.</t>
  </si>
  <si>
    <t>00501611206</t>
  </si>
  <si>
    <t/>
  </si>
  <si>
    <t>AREA TRIBUTI E SERVIZI SCOLASTICI</t>
  </si>
  <si>
    <t>26/01/2021</t>
  </si>
  <si>
    <t>28/01/2021</t>
  </si>
  <si>
    <t>10/01/2021</t>
  </si>
  <si>
    <t>29/01/2021</t>
  </si>
  <si>
    <t>NO</t>
  </si>
  <si>
    <t>771</t>
  </si>
  <si>
    <t>11/12/2020</t>
  </si>
  <si>
    <t>Integrazione stanziamenti per l'acquisizione di beni, servizi e lavori entro il limite di € 1.000,00</t>
  </si>
  <si>
    <t>Z8A2F67711</t>
  </si>
  <si>
    <t>A.M. SERVICE DI BERTOLINO ANDREA E C. S.N.C.</t>
  </si>
  <si>
    <t>07921430018</t>
  </si>
  <si>
    <t>AREA TECNICA</t>
  </si>
  <si>
    <t>19/01/2021</t>
  </si>
  <si>
    <t>20/01/2021</t>
  </si>
  <si>
    <t>21/01/2021</t>
  </si>
  <si>
    <t>0000070/PA</t>
  </si>
  <si>
    <t>Acquisto di stivali per il personale impiegato nei cantieri di lavoro - CIG ZDE2F9003A</t>
  </si>
  <si>
    <t>ZDE2F9003A</t>
  </si>
  <si>
    <t>BCDI BOSCO COSETTA</t>
  </si>
  <si>
    <t>06151990014</t>
  </si>
  <si>
    <t>BSCCTT66P49E379Q</t>
  </si>
  <si>
    <t>13/01/2021</t>
  </si>
  <si>
    <t>1828 EL</t>
  </si>
  <si>
    <t>SERVIZIO RACCOLTA RIFIUTI DICEMBRE</t>
  </si>
  <si>
    <t>SOCIETA'CANAVESANA SERVIZI</t>
  </si>
  <si>
    <t>06830230014</t>
  </si>
  <si>
    <t>FATTPA 6_20</t>
  </si>
  <si>
    <t>12/12/2020</t>
  </si>
  <si>
    <t>CLASSE 5a-1 ALUNNO- CIG ZDE2E00988-DETERMINA NR.42 DEL 18/08/2020</t>
  </si>
  <si>
    <t>ZDE2E00988</t>
  </si>
  <si>
    <t>L'IDEA di Longo Eugenio</t>
  </si>
  <si>
    <t>07721480015</t>
  </si>
  <si>
    <t>LNGGNE62P15D086T</t>
  </si>
  <si>
    <t>11/01/2021</t>
  </si>
  <si>
    <t>0001905</t>
  </si>
  <si>
    <t>AFFIDAMENTO DEL SERVIZIO DI PULIZIA DEGLI UFFICI ANNO 2019- CIG ZA22B5C593</t>
  </si>
  <si>
    <t>ZA22B5C593</t>
  </si>
  <si>
    <t>SERVICE LINE 2000</t>
  </si>
  <si>
    <t>00631140076</t>
  </si>
  <si>
    <t>AREA ECONOMICO FINANZIARIA</t>
  </si>
  <si>
    <t>0001904</t>
  </si>
  <si>
    <t>AFFIDAMENTO DEL SERVIZIO DI PULIZIA biblioteca  ANNO 2020- CIG ZA22B5C593</t>
  </si>
  <si>
    <t>1769 EL</t>
  </si>
  <si>
    <t>servizio smaltimento rifiuti  e verde</t>
  </si>
  <si>
    <t>19/2020</t>
  </si>
  <si>
    <t>INDENNITA' 2020</t>
  </si>
  <si>
    <t>PANELLI GIANCARLO</t>
  </si>
  <si>
    <t>01904000062</t>
  </si>
  <si>
    <t>PNLGCR72R04A182T</t>
  </si>
  <si>
    <t>AREA AMMINISTRATIVA</t>
  </si>
  <si>
    <t>14/01/2021</t>
  </si>
  <si>
    <t>27/01/2021</t>
  </si>
  <si>
    <t>22/12/2020</t>
  </si>
  <si>
    <t>32/PA</t>
  </si>
  <si>
    <t>16/12/2020</t>
  </si>
  <si>
    <t>Ordinativo Numero 49 - 2 - AREA TECNICA - Smaltimento di Kg. 1340 di macerie e 80 Kg di cartongesso</t>
  </si>
  <si>
    <t>ZB62FC582E</t>
  </si>
  <si>
    <t>17/12/2020</t>
  </si>
  <si>
    <t>NEVE S.R.L.</t>
  </si>
  <si>
    <t>00925950016</t>
  </si>
  <si>
    <t>15/01/2021</t>
  </si>
  <si>
    <t>1/46</t>
  </si>
  <si>
    <t>18/12/2020</t>
  </si>
  <si>
    <t>Lavori di messa in sicurezza fabbricati accessori - Affidamento incarico di progettazione CUP F36E19000040004 - CIG ZBA29573FC</t>
  </si>
  <si>
    <t>ZBA29573FC</t>
  </si>
  <si>
    <t>ATELIER A ARCHITETTI ASSOCIATI</t>
  </si>
  <si>
    <t>00648820074</t>
  </si>
  <si>
    <t>16/02/2021</t>
  </si>
  <si>
    <t>17/01/2021</t>
  </si>
  <si>
    <t>26/02/2021</t>
  </si>
  <si>
    <t>30/12/2020</t>
  </si>
  <si>
    <t>362PA/2020</t>
  </si>
  <si>
    <t>21/12/2020</t>
  </si>
  <si>
    <t>ACQUISTO VESTIARIO VIGILE COMUNALE CIG Z062EF7B64</t>
  </si>
  <si>
    <t>Z062EF7B64</t>
  </si>
  <si>
    <t>28/12/2020</t>
  </si>
  <si>
    <t>LA ROCHELLE  DI PISTONO ILARIA E C. S.N.C.</t>
  </si>
  <si>
    <t>06315200011</t>
  </si>
  <si>
    <t>09/02/2021</t>
  </si>
  <si>
    <t>22/01/2021</t>
  </si>
  <si>
    <t>11/02/2021</t>
  </si>
  <si>
    <t>08/01/2021</t>
  </si>
  <si>
    <t>3020306</t>
  </si>
  <si>
    <t>10955000034701 - GA - CORSO V.EMANUELE 61   10010 ALBIANO D IVREA TO - CONSUMO: 841.87 - PERIODO: 01/11/2020 - 30/11/2020</t>
  </si>
  <si>
    <t>ZCC2B3B1B7</t>
  </si>
  <si>
    <t>04/01/2021</t>
  </si>
  <si>
    <t>UNOGAS ENERGIA SPA</t>
  </si>
  <si>
    <t>01368720080</t>
  </si>
  <si>
    <t>12/01/2021</t>
  </si>
  <si>
    <t>3020302</t>
  </si>
  <si>
    <t>10955002003501 - GA - VICOLO BORRA 1   10010 ALBIANO D IVREA TO - CONSUMO: 70.00 - PERIODO: 01/11/2020 - 30/11/2020</t>
  </si>
  <si>
    <t>3020304</t>
  </si>
  <si>
    <t>10955002000501 - GA - PIAZZA OLIVETTI 1   10010 ALBIANO D IVREA TO - CONSUMO: 0.00 - PERIODO: 01/11/2020 - 30/11/2020</t>
  </si>
  <si>
    <t>3020308</t>
  </si>
  <si>
    <t>10955000040601 - GA - VIA VECCHIO NAVIGLIO S.N   10010 ALBIANO D IVREA TO - CONSUMO: 175.72 - PERIODO: 01/11/2020 - 30/11/2020</t>
  </si>
  <si>
    <t>3020309</t>
  </si>
  <si>
    <t>10959000023565 - GA - VIA VECCHIO NAVIGLIO S.N   10010 ALBIANO D IVREA TO - CONSUMO: 606.00 - PERIODO: 01/11/2020 - 30/11/2020</t>
  </si>
  <si>
    <t>3020303</t>
  </si>
  <si>
    <t>10955000009501 - GA - VIA VIA BELVEDERE 9   10010 ALBIANO D IVREA TO - CONSUMO: 0.00 - PERIODO: 01/11/2020 - 30/11/2020</t>
  </si>
  <si>
    <t>3020307</t>
  </si>
  <si>
    <t>10955000026401 - GA - VIA RICCARDI 17   10010 ALBIANO D IVREA TO - CONSUMO: 456.00 - PERIODO: 01/11/2020 - 30/11/2020</t>
  </si>
  <si>
    <t>3020300</t>
  </si>
  <si>
    <t>10955002011801 - GA - CORSO V.EMANUELE 54   10010 ALBIANO D IVREA TO - CONSUMO: 0.00 - PERIODO: 01/11/2020 - 30/11/2020</t>
  </si>
  <si>
    <t>3020301</t>
  </si>
  <si>
    <t>10959000023548 - GA - VIA RICCARDI 4   10010 ALBIANO D IVREA TO - CONSUMO: 510.00 - PERIODO: 01/11/2020 - 30/11/2020</t>
  </si>
  <si>
    <t>3020305</t>
  </si>
  <si>
    <t>10955000025601 - GA - VIA RICCARDI 2   10010 ALBIANO D IVREA TO - CONSUMO: 325.00 - PERIODO: 01/11/2020 - 30/11/2020</t>
  </si>
  <si>
    <t>3020950</t>
  </si>
  <si>
    <t>10959000023909 - GA - VICOLO BORRA SNC   10010 ALBIANO D IVREA TO - CONSUMO: 226.00 - PERIODO: 01/11/2020 - 30/11/2020</t>
  </si>
  <si>
    <t>2200119239</t>
  </si>
  <si>
    <t>23/12/2020</t>
  </si>
  <si>
    <t>IT001E01217340 202011 IT001E01217340 SEDE DI FORNITURA EE</t>
  </si>
  <si>
    <t>81175340F9</t>
  </si>
  <si>
    <t>Nova AEG S.p.A.</t>
  </si>
  <si>
    <t>02616630022</t>
  </si>
  <si>
    <t>23/01/2021</t>
  </si>
  <si>
    <t>2200119238</t>
  </si>
  <si>
    <t>IT001E04462475 202011 CENTRO SOCIO SANITARIO SEDE DI FORNITURA EE</t>
  </si>
  <si>
    <t>8A00714005</t>
  </si>
  <si>
    <t>1BIM 2021</t>
  </si>
  <si>
    <t>Z2D3006FA7</t>
  </si>
  <si>
    <t>TELECOM ITALIA S.P.A</t>
  </si>
  <si>
    <t>00488410010</t>
  </si>
  <si>
    <t>8A00714144</t>
  </si>
  <si>
    <t>153/001</t>
  </si>
  <si>
    <t>pre scuola</t>
  </si>
  <si>
    <t>zc12e453af</t>
  </si>
  <si>
    <t>AGAPE S.C.S COOPERATIVA SOCIALE</t>
  </si>
  <si>
    <t>09828930017</t>
  </si>
  <si>
    <t>FATTPA 1_21</t>
  </si>
  <si>
    <t>07/01/2021</t>
  </si>
  <si>
    <t>RELAZIONE GEOLOGICA  CENTRO SPORTIVO C.LE</t>
  </si>
  <si>
    <t>Z432F80E6F</t>
  </si>
  <si>
    <t>STUDIO GEA S..R.L.</t>
  </si>
  <si>
    <t>07546370011</t>
  </si>
  <si>
    <t>17/02/2021</t>
  </si>
  <si>
    <t>06/02/2021</t>
  </si>
  <si>
    <t>22/02/2021</t>
  </si>
  <si>
    <t>2030055241</t>
  </si>
  <si>
    <t>31/12/2020</t>
  </si>
  <si>
    <t>Ove applicabile, imposta di bollo assolta in modo virtuale ai sensi del DM 17 giugno 2014.</t>
  </si>
  <si>
    <t>Z932BF4213</t>
  </si>
  <si>
    <t>ENEL SOLE S.P.A. GRUPPO ENEL</t>
  </si>
  <si>
    <t>02322600541</t>
  </si>
  <si>
    <t>30/01/2021</t>
  </si>
  <si>
    <t>472</t>
  </si>
  <si>
    <t>LAVORI SISTEMAZIONE STYRADA STERRATA VIA PRELLE</t>
  </si>
  <si>
    <t>ZFA2F6F070</t>
  </si>
  <si>
    <t>GAMBONE Elvio</t>
  </si>
  <si>
    <t>01023810011</t>
  </si>
  <si>
    <t>GMBLVE51C20A941V</t>
  </si>
  <si>
    <t>25/01/2021</t>
  </si>
  <si>
    <t>2200119234</t>
  </si>
  <si>
    <t>202011 UFFICI COMUNALI</t>
  </si>
  <si>
    <t>Z0E2E28D86</t>
  </si>
  <si>
    <t>849476128A</t>
  </si>
  <si>
    <t>1932 EL</t>
  </si>
  <si>
    <t>FATTURA</t>
  </si>
  <si>
    <t>07/02/2021</t>
  </si>
  <si>
    <t>2200119236</t>
  </si>
  <si>
    <t>IT001E04462458 202011 SALONE BANDA SEDE DI FORNITURA EE</t>
  </si>
  <si>
    <t>2200119233</t>
  </si>
  <si>
    <t>202011 1</t>
  </si>
  <si>
    <t>2200119237</t>
  </si>
  <si>
    <t>202011 SCUOLE</t>
  </si>
  <si>
    <t>2200119235</t>
  </si>
  <si>
    <t>202011 ALTRI EDIFICI</t>
  </si>
  <si>
    <t>7X04390693</t>
  </si>
  <si>
    <t>6 / 3372 / 2020</t>
  </si>
  <si>
    <t>ZA22BB572D</t>
  </si>
  <si>
    <t>ALMA S.P.A. CENTRO ELAB.PAGHE EE.LL.</t>
  </si>
  <si>
    <t>00572290047</t>
  </si>
  <si>
    <t>Z7C2CFC58A</t>
  </si>
  <si>
    <t>Z9C2D2BE2F</t>
  </si>
  <si>
    <t>ZD92A63220</t>
  </si>
  <si>
    <t>FATTPA 226_20</t>
  </si>
  <si>
    <t>Ordinativo Numero 54 - 2 - AREA TECNICA - estintore a polvere da Kg.6</t>
  </si>
  <si>
    <t>Z13301AD2E</t>
  </si>
  <si>
    <t>GAIDO IVO</t>
  </si>
  <si>
    <t>07350310012</t>
  </si>
  <si>
    <t>GDAVIO79D24E379A</t>
  </si>
  <si>
    <t>08/02/2021</t>
  </si>
  <si>
    <t>1937 EL</t>
  </si>
  <si>
    <t>10/02/2021</t>
  </si>
  <si>
    <t>8A00714137</t>
  </si>
  <si>
    <t>8A00710677</t>
  </si>
  <si>
    <t>8A00712135</t>
  </si>
  <si>
    <t>8A00709007</t>
  </si>
  <si>
    <t>9PA</t>
  </si>
  <si>
    <t>IMPEGNO DI SPESA PER FORNITURA LIBRI DI TESTO PER LA SCUOLA PRIMARIA  CIG ZDE2E00988</t>
  </si>
  <si>
    <t>BOOK &amp; BOOK SNC</t>
  </si>
  <si>
    <t>01244030050</t>
  </si>
  <si>
    <t>20/04/2021</t>
  </si>
  <si>
    <t>22/04/2021</t>
  </si>
  <si>
    <t>23/04/2021</t>
  </si>
  <si>
    <t>2000915110</t>
  </si>
  <si>
    <t>servizio refezione dicembre</t>
  </si>
  <si>
    <t>836</t>
  </si>
  <si>
    <t>lavaggio esterno Defender protezione civile</t>
  </si>
  <si>
    <t>05/01/2021</t>
  </si>
  <si>
    <t>03/02/2021</t>
  </si>
  <si>
    <t>000033</t>
  </si>
  <si>
    <t>revisione KIA</t>
  </si>
  <si>
    <t>Z542FF62BB</t>
  </si>
  <si>
    <t>AVIGNONE TRASPORTI S.P.A.</t>
  </si>
  <si>
    <t>03791430014</t>
  </si>
  <si>
    <t>13/02/2021</t>
  </si>
  <si>
    <t>0002126</t>
  </si>
  <si>
    <t>0002127</t>
  </si>
  <si>
    <t>PULIZIA UFFICI</t>
  </si>
  <si>
    <t>2000915610</t>
  </si>
  <si>
    <t>FORNITURA PASTI DIPENDENTI DICEMBRE</t>
  </si>
  <si>
    <t>12/02/2021</t>
  </si>
  <si>
    <t>20210051</t>
  </si>
  <si>
    <t>ELABORAZIONE PRATICA PENSIONE E TFS DIPENDENTE COMUNALE-determinazione 24 del 5.5.2020</t>
  </si>
  <si>
    <t>Z992CE1520</t>
  </si>
  <si>
    <t>LORECAM SRL</t>
  </si>
  <si>
    <t>06507000963</t>
  </si>
  <si>
    <t>2000916549</t>
  </si>
  <si>
    <t>INTEGRAZIONE PREZZO MENSA EMERGENZA COVID 19</t>
  </si>
  <si>
    <t>18/02/2021</t>
  </si>
  <si>
    <t>02/0000003</t>
  </si>
  <si>
    <t>18/01/2021</t>
  </si>
  <si>
    <t>Ordinativo Numero 53 - 2 - AREA TECNICA - fornitura di materiale per recinzione come da offerta allegata n.781/F - a del 26.11.2020</t>
  </si>
  <si>
    <t>ZA9301AB73</t>
  </si>
  <si>
    <t>RETE PLASTIC S.R.L.-RECINZIONI</t>
  </si>
  <si>
    <t>03117710016</t>
  </si>
  <si>
    <t>04/02/2021</t>
  </si>
  <si>
    <t>19/02/2021</t>
  </si>
  <si>
    <t>128</t>
  </si>
  <si>
    <t>Riferimento contratto di noleggio - Centrale telefonica Panasonic NS500. Canone anticipato gennaio/febbraio/marzo 2021. Riferimento ordine n°47 del 04/12/2017. C.I.G.:ZD821259CD</t>
  </si>
  <si>
    <t>ZD821259CD</t>
  </si>
  <si>
    <t>NEW SYSTEM TELEPHONE SRL</t>
  </si>
  <si>
    <t>06272820017</t>
  </si>
  <si>
    <t>2021002873</t>
  </si>
  <si>
    <t>CORRISPETTIVO A COPERTURA DEGLI ONERI DI GESTIONE CONVENZIONE: L06E17812907</t>
  </si>
  <si>
    <t>GESTORE DEI SERVIZI ENERGETICI SPA</t>
  </si>
  <si>
    <t>05754381001</t>
  </si>
  <si>
    <t>*</t>
  </si>
  <si>
    <t>21/02/2021</t>
  </si>
  <si>
    <t>0000132</t>
  </si>
  <si>
    <t>Trattamenti di monitoraggio roditori e insetti striscianti</t>
  </si>
  <si>
    <t>Z172BAB33B</t>
  </si>
  <si>
    <t>GRUPPO INDACO</t>
  </si>
  <si>
    <t>12830990151</t>
  </si>
  <si>
    <t>0000003/PE</t>
  </si>
  <si>
    <t>Ordinativo Numero 1 - 4 - AREA TRIBUTI E SERVIZI SCOLASTICI - Sostituzione cinghia avvolgibile porta ingresso bambini:</t>
  </si>
  <si>
    <t>Z8D303A89C</t>
  </si>
  <si>
    <t>SALF  S.R.L</t>
  </si>
  <si>
    <t>04164570014</t>
  </si>
  <si>
    <t>05/02/2021</t>
  </si>
  <si>
    <t>20/02/2021</t>
  </si>
  <si>
    <t>0000003/PA</t>
  </si>
  <si>
    <t>Impegno di spesa per l'acquisizione semplificata di beni, servizi e lavori di importo inferiore a € 1.000 da eseguirsi nel corso del 2020</t>
  </si>
  <si>
    <t>Z4A3060C03</t>
  </si>
  <si>
    <t>27/02/2021</t>
  </si>
  <si>
    <t>0000004/PA</t>
  </si>
  <si>
    <t>Z8B3060AE7</t>
  </si>
  <si>
    <t>8 EL</t>
  </si>
  <si>
    <t>23/02/2021</t>
  </si>
  <si>
    <t>24/02/2021</t>
  </si>
  <si>
    <t>25/02/2021</t>
  </si>
  <si>
    <t>FE20210173</t>
  </si>
  <si>
    <t>Z5F2ED657E</t>
  </si>
  <si>
    <t>WIN X PAL S.R.L.</t>
  </si>
  <si>
    <t>08768760012</t>
  </si>
  <si>
    <t>FE20210141</t>
  </si>
  <si>
    <t>Z5A206C247</t>
  </si>
  <si>
    <t>FE20210142</t>
  </si>
  <si>
    <t>ZB4280416F</t>
  </si>
  <si>
    <t>Ordine N.19 del 31/12/2020 Impegno N.199 Codice C.I.G.Z483030DBA</t>
  </si>
  <si>
    <t>Z483030DBA</t>
  </si>
  <si>
    <t>TRAVERSA PIERINO E C.S.N.C impianti idrotermo sanita</t>
  </si>
  <si>
    <t>00739900017</t>
  </si>
  <si>
    <t>2210005160</t>
  </si>
  <si>
    <t>202012 UFFICI COMUNALI</t>
  </si>
  <si>
    <t>01/02/2021</t>
  </si>
  <si>
    <t>02/02/2021</t>
  </si>
  <si>
    <t>2210005162</t>
  </si>
  <si>
    <t>IT001E04462458 202012 SALONE BANDA SEDE DI FORNITURA EE</t>
  </si>
  <si>
    <t>2210005164</t>
  </si>
  <si>
    <t>IT001E04462475 202012 CENTRO SOCIO SANITARIO SEDE DI FORNITURA EE</t>
  </si>
  <si>
    <t>2210005165</t>
  </si>
  <si>
    <t>IT001E01217340 202012 IT001E01217340 SEDE DI FORNITURA EE</t>
  </si>
  <si>
    <t>3000961</t>
  </si>
  <si>
    <t>10955002011801 - GA - CORSO V.EMANUELE 54   10010 ALBIANO D IVREA TO - CONSUMO: 0.00 - PERIODO: 01/12/2020 - 31/12/2020</t>
  </si>
  <si>
    <t>3000963</t>
  </si>
  <si>
    <t>10955002003501 - GA - VICOLO BORRA 1   10010 ALBIANO D IVREA TO - CONSUMO: 106.00 - PERIODO: 01/12/2020 - 31/12/2020</t>
  </si>
  <si>
    <t>3000964</t>
  </si>
  <si>
    <t>10955000009501 - GA - VIA VIA BELVEDERE 9   10010 ALBIANO D IVREA TO - CONSUMO: 0.00 - PERIODO: 01/12/2020 - 31/12/2020</t>
  </si>
  <si>
    <t>3000966</t>
  </si>
  <si>
    <t>10955000025601 - GA - VIA RICCARDI 2   10010 ALBIANO D IVREA TO - CONSUMO: 501.00 - PERIODO: 01/12/2020 - 31/12/2020</t>
  </si>
  <si>
    <t>3000968</t>
  </si>
  <si>
    <t>10955000026401 - GA - VIA RICCARDI 17   10010 ALBIANO D IVREA TO - CONSUMO: 867.00 - PERIODO: 01/12/2020 - 31/12/2020</t>
  </si>
  <si>
    <t>3000970</t>
  </si>
  <si>
    <t>10959000023565 - GA - VIA VECCHIO NAVIGLIO S.N   10010 ALBIANO D IVREA TO - CONSUMO: 299.00 - PERIODO: 01/12/2020 - 31/12/2020</t>
  </si>
  <si>
    <t>3000965</t>
  </si>
  <si>
    <t>10955002000501 - GA - PIAZZA OLIVETTI 1   10010 ALBIANO D IVREA TO - CONSUMO: 0.00 - PERIODO: 01/12/2020 - 31/12/2020</t>
  </si>
  <si>
    <t>3001612</t>
  </si>
  <si>
    <t>10959000023909 - GA - VICOLO BORRA SNC   10010 ALBIANO D IVREA TO - CONSUMO: 347.00 - PERIODO: 01/12/2020 - 31/12/2020</t>
  </si>
  <si>
    <t>3000967</t>
  </si>
  <si>
    <t>10955000034701 - GA - CORSO V.EMANUELE 61   10010 ALBIANO D IVREA TO - CONSUMO: 1168.49 - PERIODO: 01/12/2020 - 31/12/2020</t>
  </si>
  <si>
    <t>3000969</t>
  </si>
  <si>
    <t>10955000040601 - GA - VIA VECCHIO NAVIGLIO S.N   10010 ALBIANO D IVREA TO - CONSUMO: 327.61 - PERIODO: 01/12/2020 - 31/12/2020</t>
  </si>
  <si>
    <t>Z472D2F5B6</t>
  </si>
  <si>
    <t>ZF12F75DC9</t>
  </si>
  <si>
    <t>2210005163</t>
  </si>
  <si>
    <t>202012 SCUOLE</t>
  </si>
  <si>
    <t>29</t>
  </si>
  <si>
    <t>Affidamento di piccoli lavori edili di manutenzione ordinaria degli immobili comunali e di esecuzione dei servizi cimiteriali - CIG Z472C4300B</t>
  </si>
  <si>
    <t>Z472C4300B</t>
  </si>
  <si>
    <t>ADRIANO COSTRUZIONI DI SILETTI ADRIANO</t>
  </si>
  <si>
    <t>09428940010</t>
  </si>
  <si>
    <t>27</t>
  </si>
  <si>
    <t>Z882192915</t>
  </si>
  <si>
    <t>28</t>
  </si>
  <si>
    <t>014731260405522</t>
  </si>
  <si>
    <t>IMPEGNO SPESA ENERGIA ELETTRICA 2021</t>
  </si>
  <si>
    <t>ENEL SERVIZIO ELETTRICO SPA</t>
  </si>
  <si>
    <t>09633951000</t>
  </si>
  <si>
    <t>04/03/2021</t>
  </si>
  <si>
    <t>74V5</t>
  </si>
  <si>
    <t>LGS.N.81/2008  - IMPEGNO DI SPESA  PER VISITE MEDICHE PERSONALE E PER SOPRALLUOGO AMBIENTE DI LAVORO-2020</t>
  </si>
  <si>
    <t>Z252C63855</t>
  </si>
  <si>
    <t>C.D.C. Centro Polispec. Privato srl con socio unico</t>
  </si>
  <si>
    <t>03954980011</t>
  </si>
  <si>
    <t>06/03/2021</t>
  </si>
  <si>
    <t>27/2021/E4</t>
  </si>
  <si>
    <t>RENDICONTO DI GESTIONE COME DA CONVENZIONE: SERVIZI VARI - COMPETENZA 2020</t>
  </si>
  <si>
    <t>AGENZIA TERRITORIALE PER LA CASA</t>
  </si>
  <si>
    <t>00499000016</t>
  </si>
  <si>
    <t>2021000025</t>
  </si>
  <si>
    <t>GDPR</t>
  </si>
  <si>
    <t>ZF926F6270</t>
  </si>
  <si>
    <t>iSimply srl</t>
  </si>
  <si>
    <t>09519800016</t>
  </si>
  <si>
    <t>28/02/2021</t>
  </si>
  <si>
    <t>90</t>
  </si>
  <si>
    <t>SOFFIATORE</t>
  </si>
  <si>
    <t>Z97305CD6D</t>
  </si>
  <si>
    <t>NICOLOTTI E C. SNC</t>
  </si>
  <si>
    <t>06380050010</t>
  </si>
  <si>
    <t>3000962</t>
  </si>
  <si>
    <t>10959000023548 - GA - VIA RICCARDI 4   10010 ALBIANO D IVREA TO - CONSUMO: 787.00 - PERIODO: 01/12/2020 - 31/12/2020</t>
  </si>
  <si>
    <t>2210005159</t>
  </si>
  <si>
    <t>202012 1</t>
  </si>
  <si>
    <t>2000602301</t>
  </si>
  <si>
    <t>31/01/2021</t>
  </si>
  <si>
    <t>mensa scolastica gennaio</t>
  </si>
  <si>
    <t>08/03/2021</t>
  </si>
  <si>
    <t>2000607361</t>
  </si>
  <si>
    <t>11/03/2021</t>
  </si>
  <si>
    <t>2210005161</t>
  </si>
  <si>
    <t>202012 ALTRI EDIFICI VIA XX SETTEMBRE</t>
  </si>
  <si>
    <t>202012 ALTRI EDIFICI C. V.EM.</t>
  </si>
  <si>
    <t>202012 ALTRI EDIFICI</t>
  </si>
  <si>
    <t>202012 ALTRI EDIFICI C.S PORTIVO</t>
  </si>
  <si>
    <t>202012 ALTRI EDIFICI GIOCO BOCCE</t>
  </si>
  <si>
    <t>202012 ALTRI EDIFICI  VIA BELVEDERE</t>
  </si>
  <si>
    <t>89</t>
  </si>
  <si>
    <t>FATTURA DI VENDITA- sostituzione elettrodi caldaia</t>
  </si>
  <si>
    <t>Z1D2FD5610</t>
  </si>
  <si>
    <t>THERMOASSIST SRL</t>
  </si>
  <si>
    <t>08579370019</t>
  </si>
  <si>
    <t>22/03/2021</t>
  </si>
  <si>
    <t>23/03/2021</t>
  </si>
  <si>
    <t>12/03/2021</t>
  </si>
  <si>
    <t>25/03/2021</t>
  </si>
  <si>
    <t>102 EL</t>
  </si>
  <si>
    <t>servizio smaltimento</t>
  </si>
  <si>
    <t>13/03/2021</t>
  </si>
  <si>
    <t>0000005/PA</t>
  </si>
  <si>
    <t>Impegno di spesa per l'acquisizione semplificata di beni, servizi e lavori di importo inferiore a € 1.000 da eseguirsi nel corso del 2021</t>
  </si>
  <si>
    <t>Z043090A80</t>
  </si>
  <si>
    <t>17/03/2021</t>
  </si>
  <si>
    <t>18/03/2021</t>
  </si>
  <si>
    <t>0000006/PA</t>
  </si>
  <si>
    <t>014731260405523</t>
  </si>
  <si>
    <t>15/02/2021</t>
  </si>
  <si>
    <t>0000050</t>
  </si>
  <si>
    <t>AFFIDAMENTO DEL SERVIZIO DI PULIZIA DELLA BIBLIOTECA E DELLA SALA NEGRI ANNO 2021. CIG: ZA43010B44- gennaio</t>
  </si>
  <si>
    <t>ZA43010B44</t>
  </si>
  <si>
    <t>0000049</t>
  </si>
  <si>
    <t>pulizia uffici 2021</t>
  </si>
  <si>
    <t>Z5A2FF3C26</t>
  </si>
  <si>
    <t>167 EL</t>
  </si>
  <si>
    <t>SERVIZIO RACCOLTA  FEBBRAIO</t>
  </si>
  <si>
    <t>8A00094523</t>
  </si>
  <si>
    <t>2BIM 2021</t>
  </si>
  <si>
    <t>8A00094763</t>
  </si>
  <si>
    <t>7X00615434</t>
  </si>
  <si>
    <t>8A00094781</t>
  </si>
  <si>
    <t>8A00097788</t>
  </si>
  <si>
    <t>8A00097469</t>
  </si>
  <si>
    <t>8A00093136</t>
  </si>
  <si>
    <t>7/E</t>
  </si>
  <si>
    <t>Fondo per le Politiche della Famiglia - Impegno di spesa per lo svolgimento del servizio di centro estivo - TAGLIO ERBA</t>
  </si>
  <si>
    <t>Z072F1E074</t>
  </si>
  <si>
    <t>NEGRI VALERIO</t>
  </si>
  <si>
    <t>06455310018</t>
  </si>
  <si>
    <t>NRGVLR69B05E379W</t>
  </si>
  <si>
    <t>01/03/2021</t>
  </si>
  <si>
    <t>02/03/2021</t>
  </si>
  <si>
    <t>14/03/2021</t>
  </si>
  <si>
    <t>05/03/2021</t>
  </si>
  <si>
    <t>2000608997</t>
  </si>
  <si>
    <t>INTEGRAZIONE GENNAIO</t>
  </si>
  <si>
    <t>INTEGRAZIONE  GENNAIO</t>
  </si>
  <si>
    <t>SF00002355</t>
  </si>
  <si>
    <t>Affidamento servizio di manutenzione ordinaria degli impianti di illuminazione pubblica di proprietà Enel Sole S.p.a. per l'anno 2021 - CIG Z303084C62</t>
  </si>
  <si>
    <t>Z303084C62</t>
  </si>
  <si>
    <t>19/03/2021</t>
  </si>
  <si>
    <t>133</t>
  </si>
  <si>
    <t>LAVORI, FORNITURE E PROVVISTE DA EFFETTUARSI NEL 2020 - ART. 5 DEL VIGENTE REGOLAMENTO PER IL PROCEDIMENTO DI ACQUISIZIONE SEMPLIFICATA DI BENI, SERVIZI E FORNITURE - Impegno di spesa</t>
  </si>
  <si>
    <t>Fulmedical di Fulvio Vettoretto</t>
  </si>
  <si>
    <t>00996140067</t>
  </si>
  <si>
    <t>20/03/2021</t>
  </si>
  <si>
    <t>3002730</t>
  </si>
  <si>
    <t>10955000026401 - GA - VIA RICCARDI 17   10010 ALBIANO D IVREA TO - CONSUMO: 952.00 - PERIODO: 01/01/2021 - 31/01/2021</t>
  </si>
  <si>
    <t>21/03/2021</t>
  </si>
  <si>
    <t>3002728</t>
  </si>
  <si>
    <t>10955000025601 - GA - VIA RICCARDI 2   10010 ALBIANO D IVREA TO - CONSUMO: 564.73 - PERIODO: 01/01/2021 - 31/01/2021</t>
  </si>
  <si>
    <t>3002731</t>
  </si>
  <si>
    <t>10955000040601 - GA - VIA VECCHIO NAVIGLIO S.N   10010 ALBIANO D IVREA TO - CONSUMO: 1367.04 - PERIODO: 01/01/2021 - 31/01/2021</t>
  </si>
  <si>
    <t>3002727</t>
  </si>
  <si>
    <t>10955002000501 - GA - PIAZZA OLIVETTI 1   10010 ALBIANO D IVREA TO - CONSUMO: 0.00 - PERIODO: 01/01/2021 - 31/01/2021</t>
  </si>
  <si>
    <t>3002729</t>
  </si>
  <si>
    <t>10955000034701 - GA - CORSO V.EMANUELE 61   10010 ALBIANO D IVREA TO - CONSUMO: 1193.31 - PERIODO: 01/01/2021 - 31/01/2021</t>
  </si>
  <si>
    <t>3002726</t>
  </si>
  <si>
    <t>10955000009501 - GA - VIA VIA BELVEDERE 9   10010 ALBIANO D IVREA TO - CONSUMO: 0.00 - PERIODO: 01/01/2021 - 31/01/2021</t>
  </si>
  <si>
    <t>3003360</t>
  </si>
  <si>
    <t>10959000023909 - GA - VICOLO BORRA SNC   10010 ALBIANO D IVREA TO - CONSUMO: 3715.00 - PERIODO: 01/01/2021 - 31/01/2021</t>
  </si>
  <si>
    <t>3002725</t>
  </si>
  <si>
    <t>10955002003501 - GA - VICOLO BORRA 1   10010 ALBIANO D IVREA TO - CONSUMO: 115.00 - PERIODO: 01/01/2021 - 31/01/2021</t>
  </si>
  <si>
    <t>3002723</t>
  </si>
  <si>
    <t>10955002011801 - GA - CORSO V.EMANUELE 54   10010 ALBIANO D IVREA TO - CONSUMO: 0.00 - PERIODO: 01/01/2021 - 31/01/2021</t>
  </si>
  <si>
    <t>3002732</t>
  </si>
  <si>
    <t>10959000023565 - GA - VIA VECCHIO NAVIGLIO S.N   10010 ALBIANO D IVREA TO - CONSUMO: 767.00 - PERIODO: 01/01/2021 - 31/01/2021</t>
  </si>
  <si>
    <t>ZD02C85399</t>
  </si>
  <si>
    <t>3002724</t>
  </si>
  <si>
    <t>10959000023548 - GA - VIA RICCARDI 4   10010 ALBIANO D IVREA TO - CONSUMO: 1541.48 - PERIODO: 01/01/2021 - 31/01/2021</t>
  </si>
  <si>
    <t>0002107315</t>
  </si>
  <si>
    <t>FATT. IVA SPLIT P.- SERVIZI ENTI ON LINE</t>
  </si>
  <si>
    <t>Z9430526EB</t>
  </si>
  <si>
    <t>MAGGIOLI S.P.A.</t>
  </si>
  <si>
    <t>02066400405</t>
  </si>
  <si>
    <t>2210017393</t>
  </si>
  <si>
    <t>IT001E04462458 202101 SALONE BANDA SEDE DI FORNITURA EE</t>
  </si>
  <si>
    <t>26/03/2021</t>
  </si>
  <si>
    <t>2210017395</t>
  </si>
  <si>
    <t>IT001E04462475 202101 CENTRO SOCIO SANITARIO SEDE DI FORNITURA EE</t>
  </si>
  <si>
    <t>2210017396</t>
  </si>
  <si>
    <t>IT001E01217340 202101 IT001E01217340 SEDE DI FORNITURA EE</t>
  </si>
  <si>
    <t>2210017389</t>
  </si>
  <si>
    <t>IT001E02171642 202011 1 SEDE DI FORNITURA EE</t>
  </si>
  <si>
    <t>2210017390</t>
  </si>
  <si>
    <t>202101 1</t>
  </si>
  <si>
    <t>2210017391</t>
  </si>
  <si>
    <t>202101 UFFICI COMUNALI</t>
  </si>
  <si>
    <t>2210017394</t>
  </si>
  <si>
    <t>202101 SCUOLE</t>
  </si>
  <si>
    <t>2210017392</t>
  </si>
  <si>
    <t>202101 ALTRI EDIFICI CIMITERO</t>
  </si>
  <si>
    <t>202101 ALTRI EDIFICI VIA BELV.</t>
  </si>
  <si>
    <t>202101 ALTRI EDIFICI VIA XX SETT.</t>
  </si>
  <si>
    <t>202101 ALTRI EDIFICI GIOCO BOCCE</t>
  </si>
  <si>
    <t>202101 ALTRI EDIFICI C.SO V.EMANUELE</t>
  </si>
  <si>
    <t>202101 ALTRI EDIFICI IMP.SP.</t>
  </si>
  <si>
    <t>2100003396-PA</t>
  </si>
  <si>
    <t>Bolletta Servizio Idrico relativa al periodo 01/11/2020 - 28/02/2021 imp.sportivi</t>
  </si>
  <si>
    <t>Z222C853C3</t>
  </si>
  <si>
    <t>SMAT S.PA. -SOC.METROPOLITANA ACQUE TORINO S.P.A.</t>
  </si>
  <si>
    <t>07937540016</t>
  </si>
  <si>
    <t>31/03/2021</t>
  </si>
  <si>
    <t>2100003393-PA</t>
  </si>
  <si>
    <t>Bolletta Servizio Idrico relativa al periodo 01/11/2020 - 28/02/2021</t>
  </si>
  <si>
    <t>Z4830D6DD1</t>
  </si>
  <si>
    <t>2100003394-PA</t>
  </si>
  <si>
    <t>2100003392-PA</t>
  </si>
  <si>
    <t>03/03/2021</t>
  </si>
  <si>
    <t>21920175</t>
  </si>
  <si>
    <t>Operazione soggetta a scissione dei pagamenti - Art.17 ter DPR 633/1972 CONTRIBUTO CONAI ASSOLTO</t>
  </si>
  <si>
    <t>Z373090B80</t>
  </si>
  <si>
    <t>COMOLI FERRARI E C.SPA</t>
  </si>
  <si>
    <t>00123060030</t>
  </si>
  <si>
    <t>01/04/2021</t>
  </si>
  <si>
    <t>0094463601</t>
  </si>
  <si>
    <t>Fornitura Servizi di Manutenzione Codice Cliente: 0010529439 Per informazioni e chiarimenti alla presente fattura, il nostro Servizio Clienti è a vostra disposizione al Numero Verde 800-233566 Vi ricordiamo che, per le richieste di intervento, il nostro C</t>
  </si>
  <si>
    <t>Z7927DBD0D</t>
  </si>
  <si>
    <t>KONE S.P.A.</t>
  </si>
  <si>
    <t>12899760156</t>
  </si>
  <si>
    <t>29/03/2021</t>
  </si>
  <si>
    <t>SF00004232</t>
  </si>
  <si>
    <t>servizio di manutenzione ordinaria degli impianti di illuminazione pubblica di proprietà Enel Sole S.p.a. per l'anno 2021 - CIG Z303084C62</t>
  </si>
  <si>
    <t>03/04/2021</t>
  </si>
  <si>
    <t>09/03/2021</t>
  </si>
  <si>
    <t>2000613256</t>
  </si>
  <si>
    <t>mensa scolastica</t>
  </si>
  <si>
    <t>05/04/2021</t>
  </si>
  <si>
    <t>mensa dipendenti</t>
  </si>
  <si>
    <t>83</t>
  </si>
  <si>
    <t>FATTURA- webcam</t>
  </si>
  <si>
    <t>Z9E308632B</t>
  </si>
  <si>
    <t>ZIA S.R.L</t>
  </si>
  <si>
    <t>06432300017</t>
  </si>
  <si>
    <t>04/04/2021</t>
  </si>
  <si>
    <t>0000008/PE</t>
  </si>
  <si>
    <t>Ordinativo Numero 5 - 4 - AREA TRIBUTI E SERVIZI SCOLASTICI - Cremonese bianca con chiave</t>
  </si>
  <si>
    <t>Z1730DE10D</t>
  </si>
  <si>
    <t>266 EL</t>
  </si>
  <si>
    <t>servizio smaltimento rifiuti</t>
  </si>
  <si>
    <t>09/04/2021</t>
  </si>
  <si>
    <t>0000271</t>
  </si>
  <si>
    <t>10/04/2021</t>
  </si>
  <si>
    <t>0000272</t>
  </si>
  <si>
    <t>AFFIDAMENTO DEL SERVIZIO DI PULIZIA DELLA BIBLIOTECA E DELLA SALA NEGRI ANNO 2021. CIG: ZA43010B44</t>
  </si>
  <si>
    <t>50534</t>
  </si>
  <si>
    <t>noleggio fotocopiatrici</t>
  </si>
  <si>
    <t>Z0F2EE675D</t>
  </si>
  <si>
    <t>2000617261</t>
  </si>
  <si>
    <t>13/21/PA</t>
  </si>
  <si>
    <t>Determina n.08/19      del 06/02/2019</t>
  </si>
  <si>
    <t>Z31270B6AE</t>
  </si>
  <si>
    <t>SCALI IMPIANTI ELETTRICI S.N.C. di SCALI G. e P.G.</t>
  </si>
  <si>
    <t>06281070018</t>
  </si>
  <si>
    <t>14/21/PA</t>
  </si>
  <si>
    <t>Determina n.11/2020      del 12/02/2020</t>
  </si>
  <si>
    <t>Z982C08118</t>
  </si>
  <si>
    <t>12/21/PA</t>
  </si>
  <si>
    <t>Determina n.08/18      del 25/01/2018</t>
  </si>
  <si>
    <t>Z5021EF716</t>
  </si>
  <si>
    <t>50533</t>
  </si>
  <si>
    <t>3004522</t>
  </si>
  <si>
    <t>10955002011801 - GA - CORSO V.EMANUELE 54   10010 ALBIANO D IVREA TO - CONSUMO: 0.00 - PERIODO: 01/02/2021 - 28/02/2021</t>
  </si>
  <si>
    <t>17/04/2021</t>
  </si>
  <si>
    <t>3004523</t>
  </si>
  <si>
    <t>10959000023548 - GA - VIA RICCARDI 4   10010 ALBIANO D IVREA TO - CONSUMO: 667.00 - PERIODO: 01/02/2021 - 28/02/2021</t>
  </si>
  <si>
    <t>3005147</t>
  </si>
  <si>
    <t>10959000023909 - GA - VICOLO BORRA SNC   10010 ALBIANO D IVREA TO - CONSUMO: 911.00 - PERIODO: 01/02/2021 - 28/02/2021</t>
  </si>
  <si>
    <t>3004524</t>
  </si>
  <si>
    <t>10955002003501 - GA - VICOLO BORRA 1   10010 ALBIANO D IVREA TO - CONSUMO: 91.00 - PERIODO: 01/02/2021 - 28/02/2021</t>
  </si>
  <si>
    <t>3004525</t>
  </si>
  <si>
    <t>10955000009501 - GA - VIA VIA BELVEDERE 9   10010 ALBIANO D IVREA TO - CONSUMO: 0.00 - PERIODO: 01/02/2021 - 28/02/2021</t>
  </si>
  <si>
    <t>3004526</t>
  </si>
  <si>
    <t>10955002000501 - GA - PIAZZA OLIVETTI 1   10010 ALBIANO D IVREA TO - CONSUMO: 0.00 - PERIODO: 01/02/2021 - 28/02/2021</t>
  </si>
  <si>
    <t>3004527</t>
  </si>
  <si>
    <t>10955000025601 - GA - VIA RICCARDI 2   10010 ALBIANO D IVREA TO - CONSUMO: 359.00 - PERIODO: 01/02/2021 - 28/02/2021</t>
  </si>
  <si>
    <t>3004528</t>
  </si>
  <si>
    <t>10955000034701 - GA - CORSO V.EMANUELE 61   10010 ALBIANO D IVREA TO - CONSUMO: 955.04 - PERIODO: 01/02/2021 - 28/02/2021</t>
  </si>
  <si>
    <t>3004529</t>
  </si>
  <si>
    <t>10955000026401 - GA - VIA RICCARDI 17   10010 ALBIANO D IVREA TO - CONSUMO: 629.00 - PERIODO: 01/02/2021 - 28/02/2021</t>
  </si>
  <si>
    <t>3004531</t>
  </si>
  <si>
    <t>10959000023565 - GA - VIA VECCHIO NAVIGLIO S.N   10010 ALBIANO D IVREA TO - CONSUMO: 598.00 - PERIODO: 01/02/2021 - 28/02/2021</t>
  </si>
  <si>
    <t>330 EL</t>
  </si>
  <si>
    <t>15/03/2021</t>
  </si>
  <si>
    <t>servizio raccolta rifiuti marzo</t>
  </si>
  <si>
    <t>14/04/2021</t>
  </si>
  <si>
    <t>3PA</t>
  </si>
  <si>
    <t>Affidamento di incarico di verifica del rispetto delle norme di sicurezza in materia di prevenzione incendi nelle Scuola Primaria e dell'Infanzia - CIG ZBF2C085B9</t>
  </si>
  <si>
    <t>ZBF2C085B9</t>
  </si>
  <si>
    <t>S.Ar.In STUDIO TECNICO ASSOCIATO</t>
  </si>
  <si>
    <t>05434050018</t>
  </si>
  <si>
    <t>08/04/2021</t>
  </si>
  <si>
    <t>13/04/2021</t>
  </si>
  <si>
    <t>27/04/2021</t>
  </si>
  <si>
    <t>283</t>
  </si>
  <si>
    <t>16/03/2021</t>
  </si>
  <si>
    <t>supporto organizzativo ufficio personale</t>
  </si>
  <si>
    <t>Z302E28ED8</t>
  </si>
  <si>
    <t>DASEIN S.P.A.</t>
  </si>
  <si>
    <t>06367820013</t>
  </si>
  <si>
    <t>15/04/2021</t>
  </si>
  <si>
    <t>1/PA</t>
  </si>
  <si>
    <t>Ordinativo Numero 4 - 2 - AREA TECNICA - Noleggio Idropulitrice per 5 gg</t>
  </si>
  <si>
    <t>Z7430F5243</t>
  </si>
  <si>
    <t>I.DI.ERRE S.r.l.s.</t>
  </si>
  <si>
    <t>02551080027</t>
  </si>
  <si>
    <t>18/04/2021</t>
  </si>
  <si>
    <t>3004530</t>
  </si>
  <si>
    <t>10955000040601 - GA - VIA VECCHIO NAVIGLIO S.N   10010 ALBIANO D IVREA TO - CONSUMO: 770.39 - PERIODO: 01/02/2021 - 28/02/2021</t>
  </si>
  <si>
    <t>24/03/2021</t>
  </si>
  <si>
    <t>2000618661</t>
  </si>
  <si>
    <t>INTEGRAZIONE FEBBRAIO</t>
  </si>
  <si>
    <t>184</t>
  </si>
  <si>
    <t>Lavori di revisione del mezzo comunale Iveco Daily - CIG Z7C30F5275</t>
  </si>
  <si>
    <t>Z7C30F5275</t>
  </si>
  <si>
    <t>0000021/PA</t>
  </si>
  <si>
    <t>ZD7311B649</t>
  </si>
  <si>
    <t>0000020/PA</t>
  </si>
  <si>
    <t>Z22311962B</t>
  </si>
  <si>
    <t>P5/00122</t>
  </si>
  <si>
    <t>VALIDA COME DICHIARAZIONE PRODOTTI PER ALIMENTI-MOCA I prodotti contrassegnati con 'Tipo dato: A' nella sezione 'Altri dati gestionali' sono certificati dal rispettivo Produttore 'PER ALIMENTI', secondo le seguenti normative: DM 21/03/73 e relative modifi</t>
  </si>
  <si>
    <t>ZC9311C233</t>
  </si>
  <si>
    <t>MARUELLI Sas</t>
  </si>
  <si>
    <t>01574130017</t>
  </si>
  <si>
    <t>24/04/2021</t>
  </si>
  <si>
    <t>185</t>
  </si>
  <si>
    <t>Ordinativo Numero 13 - 2 - AREA TECNICA - spese di revisione MCTC Iveco Daily</t>
  </si>
  <si>
    <t>Z403126259</t>
  </si>
  <si>
    <t>25/04/2021</t>
  </si>
  <si>
    <t>0001117287</t>
  </si>
  <si>
    <t>Z9530F98ED</t>
  </si>
  <si>
    <t>28/04/2021</t>
  </si>
  <si>
    <t>390</t>
  </si>
  <si>
    <t>ZO73118FDF</t>
  </si>
  <si>
    <t>2210030928</t>
  </si>
  <si>
    <t>IT001E01344363 201812 SCUOLE SEDE DI FORNITURA EE- CONG.2018 SCUOLE</t>
  </si>
  <si>
    <t>26/04/2021</t>
  </si>
  <si>
    <t>30/03/2021</t>
  </si>
  <si>
    <t>2210030933</t>
  </si>
  <si>
    <t>IT001E01217340 202102 IT001E01217340 SEDE DI FORNITURA EE P.I V.IVREA</t>
  </si>
  <si>
    <t>2210030925</t>
  </si>
  <si>
    <t>202102 UFFICI COMUNALI</t>
  </si>
  <si>
    <t>2210030924</t>
  </si>
  <si>
    <t>202102 1 P.I</t>
  </si>
  <si>
    <t>2210030927</t>
  </si>
  <si>
    <t>IT001E04462458 202102 SALONE BANDA SEDE DI FORNITURA EE</t>
  </si>
  <si>
    <t>2210030932</t>
  </si>
  <si>
    <t>IT001E04462475 202102 CENTRO SOCIO SANITARIO SEDE DI FORNITURA EE</t>
  </si>
  <si>
    <t>2210030923</t>
  </si>
  <si>
    <t>IT001E01288617 202012 1 SEDE DI FORNITURA EE</t>
  </si>
  <si>
    <t>2210030931</t>
  </si>
  <si>
    <t>202102 SCUOLE</t>
  </si>
  <si>
    <t>2210030926</t>
  </si>
  <si>
    <t>202102 ALTRI EDIFICI VIA BELV.</t>
  </si>
  <si>
    <t>202102 ALTRI EDIFICI VIA XX SETT.</t>
  </si>
  <si>
    <t>202102 ALTRI EDIFICI CIMITERO</t>
  </si>
  <si>
    <t>202102 ALTRI EDIFICI C.SO V.EM.</t>
  </si>
  <si>
    <t>202102 ALTRI EDIFICI GIOCO BOCCE</t>
  </si>
  <si>
    <t>202102 ALTRI EDIFICI IMP.SPORT.</t>
  </si>
  <si>
    <t>2210030929</t>
  </si>
  <si>
    <t>IT001E01344363 201912 SCUOLE SEDE DI FORNITURA EE CONG.2019</t>
  </si>
  <si>
    <t>2210030930</t>
  </si>
  <si>
    <t>IT001E01344363 202012 SCUOLE SEDE DI FORNITURA EE- CONG. 2020</t>
  </si>
  <si>
    <t>000010PA21</t>
  </si>
  <si>
    <t>Impegno di spesa per servizio di stampa etichette dorso libri - Biblioteca Civica. CIG Z9B3126358</t>
  </si>
  <si>
    <t>Z9B3126358</t>
  </si>
  <si>
    <t>TIPOGR. DAVIDE BOLOGNINO E C. SNC</t>
  </si>
  <si>
    <t>02067490017</t>
  </si>
  <si>
    <t>29/04/2021</t>
  </si>
  <si>
    <t>0094473617</t>
  </si>
  <si>
    <t>Z4630EAAF3</t>
  </si>
  <si>
    <t>30/04/2021</t>
  </si>
  <si>
    <t>0094473616</t>
  </si>
  <si>
    <t>02/04/2021</t>
  </si>
  <si>
    <t>171</t>
  </si>
  <si>
    <t>stampante biblioteca</t>
  </si>
  <si>
    <t>ZB330ECF31</t>
  </si>
  <si>
    <t>02/05/2021</t>
  </si>
  <si>
    <t>07/04/2021</t>
  </si>
  <si>
    <t>SF00008914</t>
  </si>
  <si>
    <t>06/04/2021</t>
  </si>
  <si>
    <t>03/05/2021</t>
  </si>
  <si>
    <t>113/2021</t>
  </si>
  <si>
    <t>Fattura Differita Split Payment- SACCHI RIFIUTI</t>
  </si>
  <si>
    <t>Z6F310741D</t>
  </si>
  <si>
    <t>HSS S.R.L.</t>
  </si>
  <si>
    <t>13042101009</t>
  </si>
  <si>
    <t>39</t>
  </si>
  <si>
    <t>GHIAIA</t>
  </si>
  <si>
    <t>Z273080F21</t>
  </si>
  <si>
    <t>PANETTI PIETRO</t>
  </si>
  <si>
    <t>08736060016</t>
  </si>
  <si>
    <t>86 /S</t>
  </si>
  <si>
    <t>materiala vario</t>
  </si>
  <si>
    <t>Z903091CA0</t>
  </si>
  <si>
    <t>FEPP  di  Soldan Guido e C. S.N.C.</t>
  </si>
  <si>
    <t>04082900012</t>
  </si>
  <si>
    <t>materiala vario -nota credito  102/S</t>
  </si>
  <si>
    <t>ZCE3319548</t>
  </si>
  <si>
    <t>30/11/2021</t>
  </si>
  <si>
    <t>06/12/2021</t>
  </si>
  <si>
    <t>07/12/2021</t>
  </si>
  <si>
    <t>102 /S</t>
  </si>
  <si>
    <t>Nota Credito a Cliente</t>
  </si>
  <si>
    <t>29/10/2021</t>
  </si>
  <si>
    <t>03/11/2021</t>
  </si>
  <si>
    <t>07/05/2021</t>
  </si>
  <si>
    <t>08/11/2021</t>
  </si>
  <si>
    <t>89/2021/E4</t>
  </si>
  <si>
    <t>RENDICONTO DI GESTIONE COME DA CONVENZIONE: SERVIZI VARI COMPETENZA ESERCIZIO 2020</t>
  </si>
  <si>
    <t>114</t>
  </si>
  <si>
    <t>VIDEOCORSO ENDICONTAZIONE COVID</t>
  </si>
  <si>
    <t>LINEAPA DI ISAIJA PATRIZIA</t>
  </si>
  <si>
    <t>10865490014</t>
  </si>
  <si>
    <t>SJIPRZ74B64L219G</t>
  </si>
  <si>
    <t>08/05/2021</t>
  </si>
  <si>
    <t>12/04/2021</t>
  </si>
  <si>
    <t>4</t>
  </si>
  <si>
    <t>Affidamento lavori di messa in sicurezza della copertura dell'immobile di Via XX Settembre n.14 - CUP F34E20000300005 - CIG 8419523A2B</t>
  </si>
  <si>
    <t>8419523A2B</t>
  </si>
  <si>
    <t>ROTELLA FRANCESCO</t>
  </si>
  <si>
    <t>06711800018</t>
  </si>
  <si>
    <t>RTLFNC54D12A842M</t>
  </si>
  <si>
    <t>09/05/2021</t>
  </si>
  <si>
    <t>50732</t>
  </si>
  <si>
    <t>noleggio  fotocopiatrice 1^piano</t>
  </si>
  <si>
    <t>50731</t>
  </si>
  <si>
    <t>noleggio  fotocopiatrice piano terra</t>
  </si>
  <si>
    <t>41</t>
  </si>
  <si>
    <t>OPERAZIONI DI POTATURA ALBERI RADICATI NELLE AREE COMUNALI</t>
  </si>
  <si>
    <t>Z6830CE650</t>
  </si>
  <si>
    <t>VERDEBOSCO DI PROLA DAVIDE</t>
  </si>
  <si>
    <t>10384290010</t>
  </si>
  <si>
    <t>15/05/2021</t>
  </si>
  <si>
    <t>10/28</t>
  </si>
  <si>
    <t>REALIZZAZIONE DI TRE POSTAZIONI CON VIDEOCITOFONO - EMERGENZA COVID- CIG ZD630AB4BD</t>
  </si>
  <si>
    <t>ZD630AB4BD</t>
  </si>
  <si>
    <t>EUREKA 90 SOCIETA' COOP. AR.L</t>
  </si>
  <si>
    <t>05828730019</t>
  </si>
  <si>
    <t>13/05/2021</t>
  </si>
  <si>
    <t>0000542</t>
  </si>
  <si>
    <t>PULIZIA STRAORDINARIA E SANIFICAZIONE UFFICI COMUNALI -IMPEGNO DI SPESA</t>
  </si>
  <si>
    <t>Z63308B841</t>
  </si>
  <si>
    <t>12/05/2021</t>
  </si>
  <si>
    <t>11/28</t>
  </si>
  <si>
    <t>Ordinativo Numero 12 - 2 - AREA TECNICA - Riparazione antifurto uffici comunali a corpo</t>
  </si>
  <si>
    <t>Z48312102F</t>
  </si>
  <si>
    <t>455 EL</t>
  </si>
  <si>
    <t>SMALTIMENTO RIFIUTI</t>
  </si>
  <si>
    <t>9/28</t>
  </si>
  <si>
    <t>Realizzazione di impianto di videocitofono all'ingresso del Municipio - CIG ZB82DDD749</t>
  </si>
  <si>
    <t>ZB82DDD749</t>
  </si>
  <si>
    <t>014731260405524</t>
  </si>
  <si>
    <t>10/05/2021</t>
  </si>
  <si>
    <t>21/04/2021</t>
  </si>
  <si>
    <t>6 / 39 / 2021</t>
  </si>
  <si>
    <t>SERVIZO ELABORAZIONE PAGHE</t>
  </si>
  <si>
    <t>2000623458</t>
  </si>
  <si>
    <t>SERVIZO REFEZIONE MARZO</t>
  </si>
  <si>
    <t>7/2021PA</t>
  </si>
  <si>
    <t>emissione fattura pubb. amm.</t>
  </si>
  <si>
    <t>ZC030C08EA</t>
  </si>
  <si>
    <t>CTE CERTIFICAZIONI SRL</t>
  </si>
  <si>
    <t>03451850402</t>
  </si>
  <si>
    <t>0000541</t>
  </si>
  <si>
    <t>0000543</t>
  </si>
  <si>
    <t>PULIZIA  BIBLIOTECA</t>
  </si>
  <si>
    <t>2021    53</t>
  </si>
  <si>
    <t>Affidamento incarico di progettazione definitiva-esecutiva lavori di messa in sicurezza della copertura dell'immobile di Via XX Settembre n.14 - CIG ZC62DD9A59</t>
  </si>
  <si>
    <t>ZC62DD9A59</t>
  </si>
  <si>
    <t>SERTEC SRL</t>
  </si>
  <si>
    <t>00495550014</t>
  </si>
  <si>
    <t>25/05/2021</t>
  </si>
  <si>
    <t>26/05/2021</t>
  </si>
  <si>
    <t>13/E</t>
  </si>
  <si>
    <t>VARIE- DA STORNARE</t>
  </si>
  <si>
    <t>FARMACIA SAN GIOVANNI DI FARMACIA SANLUCA SRL</t>
  </si>
  <si>
    <t>11379780015</t>
  </si>
  <si>
    <t>14/E</t>
  </si>
  <si>
    <t>NOTA DI CREDITO</t>
  </si>
  <si>
    <t>16/E</t>
  </si>
  <si>
    <t>VARIE</t>
  </si>
  <si>
    <t>Z8631Z7341</t>
  </si>
  <si>
    <t>z7330f21f3</t>
  </si>
  <si>
    <t>15/E</t>
  </si>
  <si>
    <t>16/04/2021</t>
  </si>
  <si>
    <t>7X01354816</t>
  </si>
  <si>
    <t>3BIM 2021 mobile</t>
  </si>
  <si>
    <t>3006291</t>
  </si>
  <si>
    <t>10959000023548 - GA - VIA RICCARDI 4   10010 ALBIANO D IVREA TO - CONSUMO: 524.00 - PERIODO: 01/03/2021 - 31/03/2021</t>
  </si>
  <si>
    <t>16/05/2021</t>
  </si>
  <si>
    <t>3006299</t>
  </si>
  <si>
    <t>10959000023565 - GA - VIA VECCHIO NAVIGLIO S.N   10010 ALBIANO D IVREA TO - CONSUMO: 394.00 - PERIODO: 01/03/2021 - 31/03/2021</t>
  </si>
  <si>
    <t>ZB33118462</t>
  </si>
  <si>
    <t>19/04/2021</t>
  </si>
  <si>
    <t>0000026/PA</t>
  </si>
  <si>
    <t>ZF9312C82D</t>
  </si>
  <si>
    <t>0000025/PA</t>
  </si>
  <si>
    <t>ZE53118EEB</t>
  </si>
  <si>
    <t>0000024/PA</t>
  </si>
  <si>
    <t>ZAA3118BC3</t>
  </si>
  <si>
    <t>525 EL</t>
  </si>
  <si>
    <t>servizio raccolta  aprile</t>
  </si>
  <si>
    <t>3006295</t>
  </si>
  <si>
    <t>10955000025601 - GA - VIA RICCARDI 2   10010 ALBIANO D IVREA TO - CONSUMO: 282.00 - PERIODO: 01/03/2021 - 31/03/2021</t>
  </si>
  <si>
    <t>3006297</t>
  </si>
  <si>
    <t>10955000026401 - GA - VIA RICCARDI 17   10010 ALBIANO D IVREA TO - CONSUMO: 383.00 - PERIODO: 01/03/2021 - 31/03/2021</t>
  </si>
  <si>
    <t>3006292</t>
  </si>
  <si>
    <t>10955002003501 - GA - VICOLO BORRA 1   10010 ALBIANO D IVREA TO - CONSUMO: -167.68 - PERIODO: 01/03/2021 - 31/03/2021</t>
  </si>
  <si>
    <t>3006298</t>
  </si>
  <si>
    <t>10955000040601 - GA - VIA VECCHIO NAVIGLIO S.N   10010 ALBIANO D IVREA TO - CONSUMO: 135.02 - PERIODO: 01/03/2021 - 31/03/2021</t>
  </si>
  <si>
    <t>3006294</t>
  </si>
  <si>
    <t>10955002000501 - GA - PIAZZA OLIVETTI 1   10010 ALBIANO D IVREA TO - CONSUMO: 0.00 - PERIODO: 01/03/2021 - 31/03/2021</t>
  </si>
  <si>
    <t>3006290</t>
  </si>
  <si>
    <t>10955002011801 - GA - CORSO V.EMANUELE 54   10010 ALBIANO D IVREA TO - CONSUMO: 0.00 - PERIODO: 01/03/2021 - 31/03/2021</t>
  </si>
  <si>
    <t>3006293</t>
  </si>
  <si>
    <t>10955000009501 - GA - VIA VIA BELVEDERE 9   10010 ALBIANO D IVREA TO - CONSUMO: 0.00 - PERIODO: 01/03/2021 - 31/03/2021</t>
  </si>
  <si>
    <t>3006296</t>
  </si>
  <si>
    <t>10955000034701 - GA - CORSO V.EMANUELE 61   10010 ALBIANO D IVREA TO - CONSUMO: 871.65 - PERIODO: 01/03/2021 - 31/03/2021</t>
  </si>
  <si>
    <t>3006906</t>
  </si>
  <si>
    <t>10959000023909 - GA - VICOLO BORRA SNC   10010 ALBIANO D IVREA TO - CONSUMO: 715.00 - PERIODO: 01/03/2021 - 31/03/2021</t>
  </si>
  <si>
    <t>8A00208032</t>
  </si>
  <si>
    <t>3BIM 2021</t>
  </si>
  <si>
    <t>18/05/2021</t>
  </si>
  <si>
    <t>8A00206488</t>
  </si>
  <si>
    <t>8A00204923</t>
  </si>
  <si>
    <t>8A00207816</t>
  </si>
  <si>
    <t>8A00202845</t>
  </si>
  <si>
    <t>8A00202689</t>
  </si>
  <si>
    <t>571</t>
  </si>
  <si>
    <t>Riferimento contratto di noleggio - Centrale telefonica Panasonic NS500. Canone anticipato aprile/maggio/giugno 2021. Riferimento ordine n°6 del 21/01/2021. C.I.G.:ZEF305049E</t>
  </si>
  <si>
    <t>ZEF305049E</t>
  </si>
  <si>
    <t>19/05/2021</t>
  </si>
  <si>
    <t>2000628392</t>
  </si>
  <si>
    <t>SERVIZIO DI RISTORAZIONE SCOLASTICA - Impegno di spesa per ulteriori costi legati all'emergenza epidemiologica da COVID-19. - A.S. 2020/2021 periodo gennaio - giugno 2021.</t>
  </si>
  <si>
    <t>0094481546</t>
  </si>
  <si>
    <t>Fornitura di Pronto Intervento e Riparazione Codice Cliente: 0010529439</t>
  </si>
  <si>
    <t>Z3330DA106</t>
  </si>
  <si>
    <t>01/06/2021</t>
  </si>
  <si>
    <t>23/05/2021</t>
  </si>
  <si>
    <t>02/06/2021</t>
  </si>
  <si>
    <t>2210043537</t>
  </si>
  <si>
    <t>IT001E04462475 202103 CENTRO SOCIO SANITARIO SEDE DI FORNITURA EE</t>
  </si>
  <si>
    <t>2210043531</t>
  </si>
  <si>
    <t>IT001E03949421 202012 1 SEDE DI FORNITURA EE</t>
  </si>
  <si>
    <t>2210043538</t>
  </si>
  <si>
    <t>IT001E01217340 202103 IT001E01217340 SEDE DI FORNITURA EE</t>
  </si>
  <si>
    <t>24/05/2021</t>
  </si>
  <si>
    <t>2210043532</t>
  </si>
  <si>
    <t>202103 1</t>
  </si>
  <si>
    <t>2210043535</t>
  </si>
  <si>
    <t>IT001E04462458 202103 SALONE BANDA SEDE DI FORNITURA EE</t>
  </si>
  <si>
    <t>2210043533</t>
  </si>
  <si>
    <t>202103 UFFICI COMUNALI</t>
  </si>
  <si>
    <t>2210043536</t>
  </si>
  <si>
    <t>202103 SCUOLE</t>
  </si>
  <si>
    <t>2210043534</t>
  </si>
  <si>
    <t>202103 ALTRI EDIFICI VIA XX SETT.</t>
  </si>
  <si>
    <t>202103 ALTRI EDIFICI C.SPORTIVO</t>
  </si>
  <si>
    <t>202103 ALTRI EDIFICI CIMITERO</t>
  </si>
  <si>
    <t>202103 ALTRI EDIFICI C.SO V.EM.</t>
  </si>
  <si>
    <t>202103 ALTRI EDIFICI GIOCO BOCCE</t>
  </si>
  <si>
    <t>202103 ALTRI EDIFICI V.BELV.</t>
  </si>
  <si>
    <t>17/E</t>
  </si>
  <si>
    <t>MASCHERINE  FFP2 CONCORSO-EMERGENZA COVID 19</t>
  </si>
  <si>
    <t>13/07/2021</t>
  </si>
  <si>
    <t>20/07/2021</t>
  </si>
  <si>
    <t>28/05/2021</t>
  </si>
  <si>
    <t>21/07/2021</t>
  </si>
  <si>
    <t>0467E</t>
  </si>
  <si>
    <t>INCARICO ALLA DITTA EPUBLI S.R.L. MANTENIMENTO E MANUTENZIONE SITO INTERNET COMUNALE 2021</t>
  </si>
  <si>
    <t>Z003171AAF</t>
  </si>
  <si>
    <t>ePublic srl</t>
  </si>
  <si>
    <t>01902060035</t>
  </si>
  <si>
    <t>08/06/2021</t>
  </si>
  <si>
    <t>17/06/2021</t>
  </si>
  <si>
    <t>23/06/2021</t>
  </si>
  <si>
    <t>2100007914-PA</t>
  </si>
  <si>
    <t>Bolletta Servizio Idrico relativa al periodo 01/11/2020 - 28/04/2021</t>
  </si>
  <si>
    <t>29/05/2021</t>
  </si>
  <si>
    <t>2100007915-PA</t>
  </si>
  <si>
    <t>Bolletta Servizio Idrico relativa al periodo 28/09/2020 - 28/04/2021</t>
  </si>
  <si>
    <t>2100007916-PA</t>
  </si>
  <si>
    <t>2100007918-PA</t>
  </si>
  <si>
    <t>04/05/2021</t>
  </si>
  <si>
    <t>SF00013650</t>
  </si>
  <si>
    <t>servizio di manutenzione ordinaria degli impianti di illuminazione pubblica di proprietà Enel Sole S.p.a. per l'anno 2021 - CIG Z303084C62 APRILE</t>
  </si>
  <si>
    <t>31/05/2021</t>
  </si>
  <si>
    <t>693</t>
  </si>
  <si>
    <t>ASSISTENZA TECNICA BUONO DEL 14/04/2021</t>
  </si>
  <si>
    <t>Z41315E6B0</t>
  </si>
  <si>
    <t>30/05/2021</t>
  </si>
  <si>
    <t>18/E</t>
  </si>
  <si>
    <t>Impegno di spesa per sistemazione area prativa esterna scuola primaria. CIG ZD32D5A193</t>
  </si>
  <si>
    <t>ZD32D5A193</t>
  </si>
  <si>
    <t>357</t>
  </si>
  <si>
    <t>Ordinativo Numero 9 - 4 - AREA TRIBUTI E SERVIZI SCOLASTICI - Carta Lux 1500</t>
  </si>
  <si>
    <t>Z8E3178597</t>
  </si>
  <si>
    <t>358</t>
  </si>
  <si>
    <t>Ordinativo Numero 10 - 4 - AREA TRIBUTI E SERVIZI SCOLASTICI - Tissues 100 pezzi</t>
  </si>
  <si>
    <t>Z153178650</t>
  </si>
  <si>
    <t>11/05/2021</t>
  </si>
  <si>
    <t>FPA 3/21</t>
  </si>
  <si>
    <t>05/05/2021</t>
  </si>
  <si>
    <t>INCARICO PROFESSIONALE PER LA REDAZIONE DEL PROGETTO PRELIMINARE PER LA REALIZZAZIONE DELL'IMPIANTO DI VIDEOSORVEGLIANZA.</t>
  </si>
  <si>
    <t>Z5E2398C5F</t>
  </si>
  <si>
    <t>06/05/2021</t>
  </si>
  <si>
    <t>JEAN PAUL GRANGE</t>
  </si>
  <si>
    <t>01030500076</t>
  </si>
  <si>
    <t>04/06/2021</t>
  </si>
  <si>
    <t>151</t>
  </si>
  <si>
    <t>INCARICO PER L'ESPLETAMENTO DEL SERVIZIO DI PREVENZIONE E PROTEZIONE AI SENSI DEL D. LGS. N. 81/2008 - CIG ZF33022949</t>
  </si>
  <si>
    <t>ZF33022949</t>
  </si>
  <si>
    <t>STUDIO TECNICO ING. SERRA SAS DI SERRA A. e G. S.T.P.</t>
  </si>
  <si>
    <t>11256290013</t>
  </si>
  <si>
    <t>03/06/2021</t>
  </si>
  <si>
    <t>2000632825</t>
  </si>
  <si>
    <t>07/06/2021</t>
  </si>
  <si>
    <t>servizio refezione scolastica 2020-2022 cig 7990192307</t>
  </si>
  <si>
    <t>0000757</t>
  </si>
  <si>
    <t>10/06/2021</t>
  </si>
  <si>
    <t>0000756</t>
  </si>
  <si>
    <t>pulizia uffici APRILE 2021</t>
  </si>
  <si>
    <t>20210191</t>
  </si>
  <si>
    <t>RILIQUIDAZIONE PRATICA PENSIONE E TFS DABBRAIO GIUSEPPE-determinazione 24 del 26.3.2021</t>
  </si>
  <si>
    <t>ZAB312736C</t>
  </si>
  <si>
    <t>17/05/2021</t>
  </si>
  <si>
    <t>16/06/2021</t>
  </si>
  <si>
    <t>775</t>
  </si>
  <si>
    <t>14/05/2021</t>
  </si>
  <si>
    <t>FATTURA Bobina portafilo</t>
  </si>
  <si>
    <t>ZF031A2913</t>
  </si>
  <si>
    <t>13/06/2021</t>
  </si>
  <si>
    <t>0000015/PE</t>
  </si>
  <si>
    <t>Ordinativo Numero 16 - 2 - AREA TECNICA - Sostituzione cilindro porta antipanico Centro sportivo</t>
  </si>
  <si>
    <t>Z1731A286F</t>
  </si>
  <si>
    <t>595 EL</t>
  </si>
  <si>
    <t>656 EL</t>
  </si>
  <si>
    <t>20/05/2021</t>
  </si>
  <si>
    <t>18/06/2021</t>
  </si>
  <si>
    <t>49/2021</t>
  </si>
  <si>
    <t>IMPEGNO DI SPESA  INCARICO LEGALE PER PROPORRE RICORSO PER DECRETO INGIUNTIVO CONTRO VODAFONE ITALIA SPA, PER PAGAMENTO CANONI LOCAZIONE 2019-2020</t>
  </si>
  <si>
    <t>ZB0317F6AF</t>
  </si>
  <si>
    <t>D'ALESSANDRO AVV. CLAUDIO- STUDIO LEGALE</t>
  </si>
  <si>
    <t>06228080013</t>
  </si>
  <si>
    <t>DLSCLD45B26L219E</t>
  </si>
  <si>
    <t>22/06/2021</t>
  </si>
  <si>
    <t>830</t>
  </si>
  <si>
    <t>21/05/2021</t>
  </si>
  <si>
    <t>FATTURA FILTRO ARIA</t>
  </si>
  <si>
    <t>ZAB31D56E5</t>
  </si>
  <si>
    <t>53</t>
  </si>
  <si>
    <t>OPERAZIONI DI POTATURA 18 PRUNUS</t>
  </si>
  <si>
    <t>Z90315FBFB</t>
  </si>
  <si>
    <t>2000637667</t>
  </si>
  <si>
    <t>3008043</t>
  </si>
  <si>
    <t>10955002011801 - GA - CORSO V.EMANUELE 54   10010 ALBIANO D IVREA TO - CONSUMO: 0.00 - PERIODO: 01/04/2021 - 30/04/2021</t>
  </si>
  <si>
    <t>19/06/2021</t>
  </si>
  <si>
    <t>3008045</t>
  </si>
  <si>
    <t>10955002003501 - GA - VICOLO BORRA 1   10010 ALBIANO D IVREA TO - CONSUMO: 24.00 - PERIODO: 01/04/2021 - 30/04/2021</t>
  </si>
  <si>
    <t>3008046</t>
  </si>
  <si>
    <t>10955000009501 - GA - VIA VIA BELVEDERE 9   10010 ALBIANO D IVREA TO - CONSUMO: 0.00 - PERIODO: 01/04/2021 - 30/04/2021</t>
  </si>
  <si>
    <t>02/07/2021</t>
  </si>
  <si>
    <t>05/07/2021</t>
  </si>
  <si>
    <t>3008047</t>
  </si>
  <si>
    <t>10955002000501 - GA - PIAZZA OLIVETTI 1   10010 ALBIANO D IVREA TO - CONSUMO: 0.00 - PERIODO: 01/04/2021 - 30/04/2021</t>
  </si>
  <si>
    <t>3008050</t>
  </si>
  <si>
    <t>10955000026401 - GA - VIA RICCARDI 17   10010 ALBIANO D IVREA TO - CONSUMO: 12.00 - PERIODO: 01/04/2021 - 30/04/2021</t>
  </si>
  <si>
    <t>3008051</t>
  </si>
  <si>
    <t>10955000040601 - GA - VIA VECCHIO NAVIGLIO S.N   10010 ALBIANO D IVREA TO - CONSUMO: 51.62 - PERIODO: 01/04/2021 - 30/04/2021</t>
  </si>
  <si>
    <t>3008664</t>
  </si>
  <si>
    <t>10959000023909 - GA - VICOLO BORRA SNC   10010 ALBIANO D IVREA TO - CONSUMO: 815.59 - PERIODO: 01/04/2021 - 30/04/2021</t>
  </si>
  <si>
    <t>3008049</t>
  </si>
  <si>
    <t>10955000034701 - GA - CORSO V.EMANUELE 61   10010 ALBIANO D IVREA TO - CONSUMO: 566.87 - PERIODO: 01/04/2021 - 30/04/2021</t>
  </si>
  <si>
    <t>3008052</t>
  </si>
  <si>
    <t>10959000023565 - GA - VIA VECCHIO NAVIGLIO S.N   10010 ALBIANO D IVREA TO - CONSUMO: 542.00 - PERIODO: 01/04/2021 - 30/04/2021</t>
  </si>
  <si>
    <t>Incarico di redazione progetto definitivo lavori di messa in sicurezza ed adeguamento statico del centro polivalente di Via Vecchio Naviglio - CIG Z542D86F5D- SPOSTATO DOPO VARIAZIONE CONTRIB.STATO PER 7.105,28</t>
  </si>
  <si>
    <t>Z542D86F5D</t>
  </si>
  <si>
    <t>ING. GIUSEPPE MANZONE</t>
  </si>
  <si>
    <t>01341000014</t>
  </si>
  <si>
    <t>MNZGPP48L28G273P</t>
  </si>
  <si>
    <t>24/06/2021</t>
  </si>
  <si>
    <t>2021019288</t>
  </si>
  <si>
    <t>DELIB.ARG/elt 74/08-ART.6.1 lett.c SCAMBIO SUL POSTO SSP00138355</t>
  </si>
  <si>
    <t>11/06/2021</t>
  </si>
  <si>
    <t>3008044</t>
  </si>
  <si>
    <t>10959000023548 - GA - VIA RICCARDI 4   10010 ALBIANO D IVREA TO - CONSUMO: 442.90 - PERIODO: 01/04/2021 - 30/04/2021</t>
  </si>
  <si>
    <t>FE20210711</t>
  </si>
  <si>
    <t>SERVIZIO AGGIORNAMENTO TRIENNALE INVENTARIO - IMPEGNO DI SPESA- CIG  Z422E2C2C2</t>
  </si>
  <si>
    <t>Z422E2C2C2</t>
  </si>
  <si>
    <t>30/06/2021</t>
  </si>
  <si>
    <t>0000033/PA</t>
  </si>
  <si>
    <t>27/05/2021</t>
  </si>
  <si>
    <t>Acquisto scarpe antinfortunistiche per gli operai - CIG Z7231D8648</t>
  </si>
  <si>
    <t>Z7231D8648</t>
  </si>
  <si>
    <t>26/06/2021</t>
  </si>
  <si>
    <t>2210056183</t>
  </si>
  <si>
    <t>202104 1</t>
  </si>
  <si>
    <t>25/06/2021</t>
  </si>
  <si>
    <t>2210056184</t>
  </si>
  <si>
    <t>202104 UFFICI COMUNALI</t>
  </si>
  <si>
    <t>2210056185</t>
  </si>
  <si>
    <t>202104 ALTRI EDIFICI</t>
  </si>
  <si>
    <t>2210056186</t>
  </si>
  <si>
    <t>IT001E04462458 202104 SALONE BANDA SEDE DI FORNITURA EE</t>
  </si>
  <si>
    <t>2210056187</t>
  </si>
  <si>
    <t>202104 SCUOLE</t>
  </si>
  <si>
    <t>26/08/2021</t>
  </si>
  <si>
    <t>27/08/2021</t>
  </si>
  <si>
    <t>2210056188</t>
  </si>
  <si>
    <t>IT001E04462475 202104 CENTRO SOCIO SANITARIO SEDE DI FORNITURA EE</t>
  </si>
  <si>
    <t>2210056189</t>
  </si>
  <si>
    <t>IT001E01217340 202104 IT001E01217340 SEDE DI FORNITURA EE</t>
  </si>
  <si>
    <t>27/06/2021</t>
  </si>
  <si>
    <t>75</t>
  </si>
  <si>
    <t>Attività giudiziale amministrativa: difesa nel giudizio di appello dinanzi al Consiglio di Stato proposto dal Fallimento Mediapolis s.r.l. per la riforma della sentenza n.495/2020 TAR Piemonte</t>
  </si>
  <si>
    <t>Z6F3191712</t>
  </si>
  <si>
    <t>OCCHIENA AVV.MASSIMO</t>
  </si>
  <si>
    <t>06845410965</t>
  </si>
  <si>
    <t>15000039</t>
  </si>
  <si>
    <t>AFFIDAMENTO DEL SERVIZIO DI ASSISTENZA TECNICO-INFORMATICA PER IL PERIODO 15/3/2021 - 14/3/2022 CIG: Z4B3110D2B</t>
  </si>
  <si>
    <t>Z4B3110D2B</t>
  </si>
  <si>
    <t>14/06/2021</t>
  </si>
  <si>
    <t>BENESOLUTIONS SRLS</t>
  </si>
  <si>
    <t>03799360049</t>
  </si>
  <si>
    <t>29/06/2021</t>
  </si>
  <si>
    <t>11/07/2021</t>
  </si>
  <si>
    <t>22/09/2021</t>
  </si>
  <si>
    <t>339/00</t>
  </si>
  <si>
    <t>SUPPORTO SERVIZIO FINANZIARIO - IMPEGNO DI SPESA DITTA NUMERARIA SRL PERIODO MAGGIO/LUGLIO</t>
  </si>
  <si>
    <t>ZC4312CC85</t>
  </si>
  <si>
    <t>NUMERARIA SRL</t>
  </si>
  <si>
    <t>02625230020</t>
  </si>
  <si>
    <t>601 PA</t>
  </si>
  <si>
    <t>Fattura Cliente - Unimatica S.p.A. Società soggetta a direzione e coordinamento di RGI S.p.A.</t>
  </si>
  <si>
    <t>Z952F77603</t>
  </si>
  <si>
    <t>UNIMATICA SPA</t>
  </si>
  <si>
    <t>02098391200</t>
  </si>
  <si>
    <t>973</t>
  </si>
  <si>
    <t>FATTURA ACQUISTO BOBINA PORTAFILO</t>
  </si>
  <si>
    <t>Z8732145FO</t>
  </si>
  <si>
    <t>12/07/2021</t>
  </si>
  <si>
    <t>2000641819</t>
  </si>
  <si>
    <t>09/07/2021</t>
  </si>
  <si>
    <t>28/09/2021</t>
  </si>
  <si>
    <t>01/10/2021</t>
  </si>
  <si>
    <t>2000641820</t>
  </si>
  <si>
    <t>09/06/2021</t>
  </si>
  <si>
    <t>08/07/2021</t>
  </si>
  <si>
    <t>SF00018006</t>
  </si>
  <si>
    <t>10/07/2021</t>
  </si>
  <si>
    <t>0000942</t>
  </si>
  <si>
    <t>0000943</t>
  </si>
  <si>
    <t>0000944</t>
  </si>
  <si>
    <t>IMPEGNO DI SPESA  SERVIZIO PULIZIA  E SANIFICAZIONE LOCALI ADIBITI A CONCORSO PUBBLICO</t>
  </si>
  <si>
    <t>ZAC317B6DB</t>
  </si>
  <si>
    <t>014731260405525</t>
  </si>
  <si>
    <t>777 EL</t>
  </si>
  <si>
    <t>Impegno di spesa per servizio di raccolta e smaltimento rifiuti solidi urbani anno 2021</t>
  </si>
  <si>
    <t>844 EL</t>
  </si>
  <si>
    <t>16/07/2021</t>
  </si>
  <si>
    <t>FE20210751</t>
  </si>
  <si>
    <t>SERVIZI A SUPPORTO  FONDO INNOVAZIONE TECNOLOGICA E DIGITALIZZAZIONE</t>
  </si>
  <si>
    <t>Z2A308B894</t>
  </si>
  <si>
    <t>456-2021/FE</t>
  </si>
  <si>
    <t>Ordinativo Numero 19 - 2 - AREA TECNICA - Juniperus</t>
  </si>
  <si>
    <t>Z8A31B746F</t>
  </si>
  <si>
    <t>AZIENDA AGRICOLA FODARELLA R.</t>
  </si>
  <si>
    <t>01736920024</t>
  </si>
  <si>
    <t>FDRRSR65D58L451Q</t>
  </si>
  <si>
    <t>7X02035280</t>
  </si>
  <si>
    <t>4BIM 2021</t>
  </si>
  <si>
    <t>8A00312846</t>
  </si>
  <si>
    <t>15/06/2021</t>
  </si>
  <si>
    <t>15/07/2021</t>
  </si>
  <si>
    <t>8A00315749</t>
  </si>
  <si>
    <t>3009805</t>
  </si>
  <si>
    <t>10955002011801 - GA - CORSO V.EMANUELE 54   10010 ALBIANO D IVREA TO - CONSUMO: 0.00 - PERIODO: 01/05/2021 - 31/05/2021</t>
  </si>
  <si>
    <t>17/07/2021</t>
  </si>
  <si>
    <t>3009807</t>
  </si>
  <si>
    <t>10955002003501 - GA - VICOLO BORRA 1   10010 ALBIANO D IVREA TO - CONSUMO: 8.00 - PERIODO: 01/05/2021 - 31/05/2021</t>
  </si>
  <si>
    <t>3009808</t>
  </si>
  <si>
    <t>10955000009501 - GA - VIA VIA BELVEDERE 9   10010 ALBIANO D IVREA TO - CONSUMO: 0.00 - PERIODO: 01/05/2021 - 31/05/2021</t>
  </si>
  <si>
    <t>3009809</t>
  </si>
  <si>
    <t>10955002000501 - GA - PIAZZA OLIVETTI 1   10010 ALBIANO D IVREA TO - CONSUMO: 0.00 - PERIODO: 01/05/2021 - 31/05/2021</t>
  </si>
  <si>
    <t>3009812</t>
  </si>
  <si>
    <t>10955000026401 - GA - VIA RICCARDI 17   10010 ALBIANO D IVREA TO - CONSUMO: -42.00 - PERIODO: 01/05/2021 - 31/05/2021</t>
  </si>
  <si>
    <t>3010417</t>
  </si>
  <si>
    <t>10959000023909 - GA - VICOLO BORRA SNC   10010 ALBIANO D IVREA TO - CONSUMO: 89.00 - PERIODO: 01/05/2021 - 31/05/2021</t>
  </si>
  <si>
    <t>3009813</t>
  </si>
  <si>
    <t>10955000040601 - GA - VIA VECCHIO NAVIGLIO S.N   10010 ALBIANO D IVREA TO - CONSUMO: 78.43 - PERIODO: 01/05/2021 - 31/05/2021</t>
  </si>
  <si>
    <t>3009814</t>
  </si>
  <si>
    <t>10959000023565 - GA - VIA VECCHIO NAVIGLIO S.N   10010 ALBIANO D IVREA TO - CONSUMO: 87.00 - PERIODO: 01/05/2021 - 31/05/2021</t>
  </si>
  <si>
    <t>3009811</t>
  </si>
  <si>
    <t>10955000034701 - GA - CORSO V.EMANUELE 61   10010 ALBIANO D IVREA TO - CONSUMO: 217.42 - PERIODO: 01/05/2021 - 31/05/2021</t>
  </si>
  <si>
    <t>Z7831483E0</t>
  </si>
  <si>
    <t>8A00314325</t>
  </si>
  <si>
    <t>8A00314953</t>
  </si>
  <si>
    <t>14/07/2021</t>
  </si>
  <si>
    <t>8A00315876</t>
  </si>
  <si>
    <t>8A00315080</t>
  </si>
  <si>
    <t>3008048</t>
  </si>
  <si>
    <t>10955000025601 - GA - VIA RICCARDI 2   10010 ALBIANO D IVREA TO - CONSUMO: 564.81 - PERIODO: 01/04/2021 - 30/04/2021</t>
  </si>
  <si>
    <t>3009806</t>
  </si>
  <si>
    <t>10959000023548 - GA - VIA RICCARDI 4   10010 ALBIANO D IVREA TO - CONSUMO: 65.00 - PERIODO: 01/05/2021 - 31/05/2021</t>
  </si>
  <si>
    <t>3009810</t>
  </si>
  <si>
    <t>10955000025601 - GA - VIA RICCARDI 2   10010 ALBIANO D IVREA TO - CONSUMO: 35.00 - PERIODO: 01/05/2021 - 31/05/2021</t>
  </si>
  <si>
    <t>20210229</t>
  </si>
  <si>
    <t>Aggiornamento annuale posizione previdenziale personale dipendente-determinazione 4 del 19.1.2021</t>
  </si>
  <si>
    <t>ZB9303CC00</t>
  </si>
  <si>
    <t>18/07/2021</t>
  </si>
  <si>
    <t>0002125254</t>
  </si>
  <si>
    <t>21/06/2021</t>
  </si>
  <si>
    <t>Ordinativo Numero 13 - 1 - AREA ECONOMICO FINANZIARIA - Guida pratica alle elezioni amministrative</t>
  </si>
  <si>
    <t>Z7F31D7728</t>
  </si>
  <si>
    <t>38/2021</t>
  </si>
  <si>
    <t>Fe.38/2021- COMUNE DI ALBIANO DI IVREA (Anticipo)</t>
  </si>
  <si>
    <t>86307364A8</t>
  </si>
  <si>
    <t>GUERRA S.R.L.</t>
  </si>
  <si>
    <t>09687200015</t>
  </si>
  <si>
    <t>41/2021</t>
  </si>
  <si>
    <t>N.C.41/21-AMM.COMUNE DI ALBIANO (storno Fe.38/21)</t>
  </si>
  <si>
    <t>42/2021</t>
  </si>
  <si>
    <t>Fe.42/2021-AMM.COMUNE DI ALBIANO (anticipo)</t>
  </si>
  <si>
    <t>43/2021</t>
  </si>
  <si>
    <t>N.C.43/2021-AMMIN.COMUNE DI ALBIANO-StornoAnticipo</t>
  </si>
  <si>
    <t>44/2021</t>
  </si>
  <si>
    <t>Fe.44/2021-Amm.Comune di Albiano (anticipo)</t>
  </si>
  <si>
    <t>28/06/2021</t>
  </si>
  <si>
    <t>8/PA</t>
  </si>
  <si>
    <t>Ordinativo Numero 22 - 2 - AREA TECNICA - smaltimento di guania catatramata Kg</t>
  </si>
  <si>
    <t>ZB431D8862</t>
  </si>
  <si>
    <t>28/07/2021</t>
  </si>
  <si>
    <t>2000646899</t>
  </si>
  <si>
    <t>SERVIZIO DI RISTORAZIONE  SCOLASTICA</t>
  </si>
  <si>
    <t>2210067775</t>
  </si>
  <si>
    <t>202105 1</t>
  </si>
  <si>
    <t>24/07/2021</t>
  </si>
  <si>
    <t>2210067776</t>
  </si>
  <si>
    <t>202105 UFFICI COMUNALI</t>
  </si>
  <si>
    <t>2210067777</t>
  </si>
  <si>
    <t>202105 ALTRI EDIFICI</t>
  </si>
  <si>
    <t>2210067778</t>
  </si>
  <si>
    <t>IT001E04462458 202105 SALONE BANDA SEDE DI FORNITURA EE</t>
  </si>
  <si>
    <t>2210067779</t>
  </si>
  <si>
    <t>202105 SCUOLE</t>
  </si>
  <si>
    <t>2210067780</t>
  </si>
  <si>
    <t>IT001E04462475 202105 CENTRO SOCIO SANITARIO SEDE DI FORNITURA EE</t>
  </si>
  <si>
    <t>2210067781</t>
  </si>
  <si>
    <t>IT001E01217340 202105 IT001E01217340 SEDE DI FORNITURA EE</t>
  </si>
  <si>
    <t>7</t>
  </si>
  <si>
    <t>Affidamento lavori di manutenzione rivestimento cementizio scalini anfiteatro e percorso pedonale parco giochi - CIG Z1131A28C7</t>
  </si>
  <si>
    <t>Z1131A28C7</t>
  </si>
  <si>
    <t>04/08/2021</t>
  </si>
  <si>
    <t>Z6E30F529B</t>
  </si>
  <si>
    <t>0094504487</t>
  </si>
  <si>
    <t>Impegno di spesa per manutenzione impianto elevatore presso la scuola primaria.</t>
  </si>
  <si>
    <t>01/07/2021</t>
  </si>
  <si>
    <t>31/07/2021</t>
  </si>
  <si>
    <t>1092</t>
  </si>
  <si>
    <t>Ordinativo Numero 24 - 2 - AREA TECNICA - Bobina Filo nylon da 2 Kg.</t>
  </si>
  <si>
    <t>Z16324282B</t>
  </si>
  <si>
    <t>30/07/2021</t>
  </si>
  <si>
    <t>7 / 78 / 2021</t>
  </si>
  <si>
    <t>TENUTA REGISTRI IVA E ADEMPIMENTI CONNESSI  CIG Z8D264C9C9</t>
  </si>
  <si>
    <t>Z8D264C9C9</t>
  </si>
  <si>
    <t>0005955874</t>
  </si>
  <si>
    <t>Ordinativo Numero 15 - 1 - AREA ECONOMICO FINANZIARIA - MANUALE Polizia Amministrativa</t>
  </si>
  <si>
    <t>Z1F322FC9C</t>
  </si>
  <si>
    <t>01/08/2021</t>
  </si>
  <si>
    <t>51398</t>
  </si>
  <si>
    <t>NOLEGGIO MACCHINE FOTOCOPIATRICI PER GLI UFFICI COMUNALI</t>
  </si>
  <si>
    <t>06/07/2021</t>
  </si>
  <si>
    <t>05/08/2021</t>
  </si>
  <si>
    <t>51399</t>
  </si>
  <si>
    <t>06504/S</t>
  </si>
  <si>
    <t>Affidamento servizio di postalizzazione ruolo TARI - Ditta GASPARI - CIG Z113238FD4</t>
  </si>
  <si>
    <t>Z113238FD4</t>
  </si>
  <si>
    <t>GASPARI s.a.s.</t>
  </si>
  <si>
    <t>00089070403</t>
  </si>
  <si>
    <t>06505/S</t>
  </si>
  <si>
    <t>SF00022056</t>
  </si>
  <si>
    <t>03/08/2021</t>
  </si>
  <si>
    <t>2100011160-PA</t>
  </si>
  <si>
    <t>Bolletta Servizio Idrico relativa al periodo 30/09/2020 - 28/06/2021</t>
  </si>
  <si>
    <t>2100011161-PA</t>
  </si>
  <si>
    <t>2100011162-PA</t>
  </si>
  <si>
    <t>Bolletta Servizio Idrico relativa al periodo 28/09/2020 - 28/06/2021</t>
  </si>
  <si>
    <t>2100011164-PA</t>
  </si>
  <si>
    <t>Bolletta Servizio Idrico relativa al periodo 29/09/2020 - 28/06/2021</t>
  </si>
  <si>
    <t>6 / 1167 / 2021</t>
  </si>
  <si>
    <t>09/08/2021</t>
  </si>
  <si>
    <t>951 EL</t>
  </si>
  <si>
    <t>11/08/2021</t>
  </si>
  <si>
    <t>2000650732</t>
  </si>
  <si>
    <t>fornitura pasti dipendenti c.li 2020/2022 cig 7990192307</t>
  </si>
  <si>
    <t>07/08/2021</t>
  </si>
  <si>
    <t>2000650731</t>
  </si>
  <si>
    <t>servizio refezione scolastica merende 2020-2022 cig 7990192307</t>
  </si>
  <si>
    <t>servizio refezione scolastica materna 2020-2022 cig 7990192307</t>
  </si>
  <si>
    <t>servizio refezione scolastica docenti 2020-2022 cig 7990192307</t>
  </si>
  <si>
    <t>0001147</t>
  </si>
  <si>
    <t>AFFIDAMENTO DEL SERVIZIO DI PULIZIA DELLA BIBLIOTECA E DELLA SALA NEGRI ANNO 2021</t>
  </si>
  <si>
    <t>0001148</t>
  </si>
  <si>
    <t>0001149</t>
  </si>
  <si>
    <t>LAVORI, FORNITURE E PROVVISTE DA EFFETTUARSI NEL 2021 AI SENSI DEL VIGENTE REGOLAMENTO DEI SERVIZI IN ECONOMIA.</t>
  </si>
  <si>
    <t>Z1C31F09ED</t>
  </si>
  <si>
    <t>908</t>
  </si>
  <si>
    <t>Riferimento contratto di noleggio - Centrale telefonica Panasonic NS500. Canone anticipato luglio/agosto/settembre 2021. Riferimento ordine n°6 del 21/01/2021. C.I.G.:ZEF305049E</t>
  </si>
  <si>
    <t>12/08/2021</t>
  </si>
  <si>
    <t>19/07/2021</t>
  </si>
  <si>
    <t>FE.49/2021-AMM.COMUNE ALBIANO (anticipo)</t>
  </si>
  <si>
    <t>48/2021</t>
  </si>
  <si>
    <t>NC.48/2021-AMM. COMUNE ALBIANO (storno FE.48/21)</t>
  </si>
  <si>
    <t>1009 EL</t>
  </si>
  <si>
    <t>02/08/2021</t>
  </si>
  <si>
    <t>204</t>
  </si>
  <si>
    <t>COMPENSO NUCLEO VALUTAZIONE</t>
  </si>
  <si>
    <t>AMBOTTA GILBERTO</t>
  </si>
  <si>
    <t>MBTGBR56L18I904H</t>
  </si>
  <si>
    <t>10/08/2021</t>
  </si>
  <si>
    <t>66/E</t>
  </si>
  <si>
    <t>Affidamento incarico professionale per la consultazione banca dati ufficio commercio anni 2020-2021</t>
  </si>
  <si>
    <t>ZB32AB6239</t>
  </si>
  <si>
    <t>FORMAZIONE PIANIFIC. E RICERCA SAS</t>
  </si>
  <si>
    <t>03096820968</t>
  </si>
  <si>
    <t>03/09/2021</t>
  </si>
  <si>
    <t>09/09/2021</t>
  </si>
  <si>
    <t>13/09/2021</t>
  </si>
  <si>
    <t>2000656378</t>
  </si>
  <si>
    <t>SERVIZIO DI RISTORAZIONE SCOLASTICA - Impegno di spesa per ulteriori costi legati all'emergenza epidemiologica da COVID-19. GIUGNO 2021</t>
  </si>
  <si>
    <t>15/08/2021</t>
  </si>
  <si>
    <t>3011566</t>
  </si>
  <si>
    <t>10955002011801 - GA - CORSO V.EMANUELE 54   10010 ALBIANO D IVREA TO - CONSUMO: 0.00 - PERIODO: 01/06/2021 - 30/06/2021</t>
  </si>
  <si>
    <t>13/08/2021</t>
  </si>
  <si>
    <t>14/08/2021</t>
  </si>
  <si>
    <t>19/08/2021</t>
  </si>
  <si>
    <t>3011567</t>
  </si>
  <si>
    <t>10959000023548 - GA - VIA RICCARDI 4   10010 ALBIANO D IVREA TO - CONSUMO: 56.00 - PERIODO: 01/06/2021 - 30/06/2021</t>
  </si>
  <si>
    <t>3011568</t>
  </si>
  <si>
    <t>10955002003501 - GA - VICOLO BORRA 1   10010 ALBIANO D IVREA TO - CONSUMO: 7.00 - PERIODO: 01/06/2021 - 30/06/2021</t>
  </si>
  <si>
    <t>3011569</t>
  </si>
  <si>
    <t>10955000009501 - GA - VIA VIA BELVEDERE 9   10010 ALBIANO D IVREA TO - CONSUMO: 0.00 - PERIODO: 01/06/2021 - 30/06/2021</t>
  </si>
  <si>
    <t>3011570</t>
  </si>
  <si>
    <t>10955002000501 - GA - PIAZZA OLIVETTI 1   10010 ALBIANO D IVREA TO - CONSUMO: 0.00 - PERIODO: 01/06/2021 - 30/06/2021</t>
  </si>
  <si>
    <t>3011571</t>
  </si>
  <si>
    <t>10955000025601 - GA - VIA RICCARDI 2   10010 ALBIANO D IVREA TO - CONSUMO: 30.00 - PERIODO: 01/06/2021 - 30/06/2021</t>
  </si>
  <si>
    <t>3011573</t>
  </si>
  <si>
    <t>10955000026401 - GA - VIA RICCARDI 17   10010 ALBIANO D IVREA TO - CONSUMO: 0.00 - PERIODO: 01/06/2021 - 30/06/2021</t>
  </si>
  <si>
    <t>3012180</t>
  </si>
  <si>
    <t>10959000023909 - GA - VICOLO BORRA SNC   10010 ALBIANO D IVREA TO - CONSUMO: 77.00 - PERIODO: 01/06/2021 - 30/06/2021</t>
  </si>
  <si>
    <t>26/07/2021</t>
  </si>
  <si>
    <t>2210078842</t>
  </si>
  <si>
    <t>23/07/2021</t>
  </si>
  <si>
    <t>202106 1</t>
  </si>
  <si>
    <t>23/08/2021</t>
  </si>
  <si>
    <t>014731260405526</t>
  </si>
  <si>
    <t>18/08/2021</t>
  </si>
  <si>
    <t>27/07/2021</t>
  </si>
  <si>
    <t>1076 EL</t>
  </si>
  <si>
    <t>22/07/2021</t>
  </si>
  <si>
    <t>20/08/2021</t>
  </si>
  <si>
    <t>FATTPA 179_21</t>
  </si>
  <si>
    <t>Impegno di spesa per tamponi antigenici - procedura concorsuale - CIG: ZB6319FEF8 - Integrazione impegno di spesa</t>
  </si>
  <si>
    <t>ZB6319FEF8</t>
  </si>
  <si>
    <t>A.I.O.P.P</t>
  </si>
  <si>
    <t>10651170010</t>
  </si>
  <si>
    <t>0000044/PA</t>
  </si>
  <si>
    <t>Integrazione stanziamenti per l'acquisizione semplificata di beni inferiori a € 1.000</t>
  </si>
  <si>
    <t>Z9A3282BFB</t>
  </si>
  <si>
    <t>0000043/PA</t>
  </si>
  <si>
    <t>Z2F3282B93</t>
  </si>
  <si>
    <t>0000042/PA</t>
  </si>
  <si>
    <t>Z6A3282BCA</t>
  </si>
  <si>
    <t>2210078844</t>
  </si>
  <si>
    <t>202106 ALTRI EDIFICI</t>
  </si>
  <si>
    <t>2210078845</t>
  </si>
  <si>
    <t>IT001E04462458 202106 SALONE BANDA SEDE DI FORNITURA EE</t>
  </si>
  <si>
    <t>2210078846</t>
  </si>
  <si>
    <t>202106 SCUOLE</t>
  </si>
  <si>
    <t>2210078847</t>
  </si>
  <si>
    <t>IT001E04462475 202106 CENTRO SOCIO SANITARIO SEDE DI FORNITURA EE</t>
  </si>
  <si>
    <t>2210078848</t>
  </si>
  <si>
    <t>IT001E01217340 202106 IT001E01217340 SEDE DI FORNITURA EE</t>
  </si>
  <si>
    <t>64/2021</t>
  </si>
  <si>
    <t>77</t>
  </si>
  <si>
    <t>indennita' revisore dei conti 2021-2023</t>
  </si>
  <si>
    <t>Z5B30D3C08</t>
  </si>
  <si>
    <t>CASARO DR. FILIPPO</t>
  </si>
  <si>
    <t>CSRFPP68E19L219Q</t>
  </si>
  <si>
    <t>25/08/2021</t>
  </si>
  <si>
    <t>SF00025561</t>
  </si>
  <si>
    <t>30/08/2021</t>
  </si>
  <si>
    <t>569/00</t>
  </si>
  <si>
    <t>29/07/2021</t>
  </si>
  <si>
    <t>02/09/2021</t>
  </si>
  <si>
    <t>0000045/PA</t>
  </si>
  <si>
    <t>ZF23282C2B</t>
  </si>
  <si>
    <t>28/08/2021</t>
  </si>
  <si>
    <t>1305</t>
  </si>
  <si>
    <t>ZDD3282C64</t>
  </si>
  <si>
    <t>29/08/2021</t>
  </si>
  <si>
    <t>422V5</t>
  </si>
  <si>
    <t>LGS.N.81/2008  - IMPEGNO DI SPESA  PER VISITE MEDICHE PERSONALE E PER SOPRALLUOGO AMBIENTE DI LAVORO-2021</t>
  </si>
  <si>
    <t>Z423052372</t>
  </si>
  <si>
    <t>1176 EL</t>
  </si>
  <si>
    <t>Impegno di spesa per servizio di raccolta e smaltimento rifiuti solidi urbani anno 202</t>
  </si>
  <si>
    <t>08/09/2021</t>
  </si>
  <si>
    <t>0001329</t>
  </si>
  <si>
    <t>0001330</t>
  </si>
  <si>
    <t>0005956709</t>
  </si>
  <si>
    <t>Ordinativo Numero 18 - 1 - AREA ECONOMICO FINANZIARIA - Acquisto volume: "Spettacoli ed eventi dal vivo"</t>
  </si>
  <si>
    <t>Z3D3293136</t>
  </si>
  <si>
    <t>06/08/2021</t>
  </si>
  <si>
    <t>04/09/2021</t>
  </si>
  <si>
    <t>P5/00302</t>
  </si>
  <si>
    <t>Z3832ABFE5</t>
  </si>
  <si>
    <t>2000662788</t>
  </si>
  <si>
    <t>07/09/2021</t>
  </si>
  <si>
    <t>P5/00301</t>
  </si>
  <si>
    <t>Ordinativo Numero 11 - 4 - AREA TRIBUTI E SERVIZI SCOLASTICI - Distributore sapone CROM TRAS LT 1</t>
  </si>
  <si>
    <t>Z1932AC05D</t>
  </si>
  <si>
    <t>3011572</t>
  </si>
  <si>
    <t>10955000034701 - GA - CORSO V.EMANUELE 61   10010 ALBIANO D IVREA TO - CONSUMO: 180.68 - PERIODO: 01/06/2021 - 30/06/2021</t>
  </si>
  <si>
    <t>2210078843</t>
  </si>
  <si>
    <t>202106 UFFICI COMUNALI</t>
  </si>
  <si>
    <t>3011574</t>
  </si>
  <si>
    <t>10955000040601 - GA - VIA VECCHIO NAVIGLIO S.N   10010 ALBIANO D IVREA TO - CONSUMO: 137.99 - PERIODO: 01/06/2021 - 30/06/2021</t>
  </si>
  <si>
    <t>3011575</t>
  </si>
  <si>
    <t>10959000023565 - GA - VIA VECCHIO NAVIGLIO S.N   10010 ALBIANO D IVREA TO - CONSUMO: 0.00 - PERIODO: 01/06/2021 - 30/06/2021</t>
  </si>
  <si>
    <t>1245 EL</t>
  </si>
  <si>
    <t>12/09/2021</t>
  </si>
  <si>
    <t>57/2021</t>
  </si>
  <si>
    <t>Fe.57/2021-Amm.Comune di Albiano (1sal)</t>
  </si>
  <si>
    <t>10/09/2021</t>
  </si>
  <si>
    <t>16/PA</t>
  </si>
  <si>
    <t>CONSOLID. MURO SPOND DESTRA ROGGIA CUGNONI - 1^ SAL E FINALE</t>
  </si>
  <si>
    <t>8346177B22</t>
  </si>
  <si>
    <t>24/08/2021</t>
  </si>
  <si>
    <t>incarico di direzione lavori, contabilità e coordinamento per la sicurezza dei lavori di consolidamento di un tratto di muro di sponda destra della Roggia dei Cugnoni -CIG Z9B2E4B937 CUP F36B19005720004</t>
  </si>
  <si>
    <t>Z9B2E4B937</t>
  </si>
  <si>
    <t>06/09/2021</t>
  </si>
  <si>
    <t>3013484</t>
  </si>
  <si>
    <t>10955000034701 - GA - CORSO V.EMANUELE 61   10010 ALBIANO D IVREA TO - CONSUMO: 182.67 - PERIODO: 01/07/2021 - 31/07/2021</t>
  </si>
  <si>
    <t>18/09/2021</t>
  </si>
  <si>
    <t>3013485</t>
  </si>
  <si>
    <t>10955000026401 - GA - VIA RICCARDI 17   10010 ALBIANO D IVREA TO - CONSUMO: 19.00 - PERIODO: 01/07/2021 - 31/07/2021</t>
  </si>
  <si>
    <t>3013478</t>
  </si>
  <si>
    <t>10955002011801 - GA - CORSO V.EMANUELE 54   10010 ALBIANO D IVREA TO - CONSUMO: 0.00 - PERIODO: 01/07/2021 - 31/07/2021</t>
  </si>
  <si>
    <t>3013479</t>
  </si>
  <si>
    <t>10959000023548 - GA - VIA RICCARDI 4   10010 ALBIANO D IVREA TO - CONSUMO: 51.00 - PERIODO: 01/07/2021 - 31/07/2021</t>
  </si>
  <si>
    <t>3013480</t>
  </si>
  <si>
    <t>10955002003501 - GA - VICOLO BORRA 1   10010 ALBIANO D IVREA TO - CONSUMO: 6.00 - PERIODO: 01/07/2021 - 31/07/2021</t>
  </si>
  <si>
    <t>3013481</t>
  </si>
  <si>
    <t>10955000009501 - GA - VIA VIA BELVEDERE 9   10010 ALBIANO D IVREA TO - CONSUMO: 0.00 - PERIODO: 01/07/2021 - 31/07/2021</t>
  </si>
  <si>
    <t>3014094</t>
  </si>
  <si>
    <t>10959000023909 - GA - VICOLO BORRA SNC   10010 ALBIANO D IVREA TO - CONSUMO: 70.00 - PERIODO: 01/07/2021 - 31/07/2021</t>
  </si>
  <si>
    <t>7X02746839</t>
  </si>
  <si>
    <t>5BIM 2021</t>
  </si>
  <si>
    <t>16/08/2021</t>
  </si>
  <si>
    <t>8A00416468</t>
  </si>
  <si>
    <t>Z512F75DC9</t>
  </si>
  <si>
    <t>14/09/2021</t>
  </si>
  <si>
    <t>8A00417207</t>
  </si>
  <si>
    <t>8A00420151</t>
  </si>
  <si>
    <t>8A00421408</t>
  </si>
  <si>
    <t>8A00420138</t>
  </si>
  <si>
    <t>15000055</t>
  </si>
  <si>
    <t>VENDITA A CLIENTI</t>
  </si>
  <si>
    <t>Z4032CEA0E</t>
  </si>
  <si>
    <t>23/09/2021</t>
  </si>
  <si>
    <t>14A-2021</t>
  </si>
  <si>
    <t>AFFIDAMENTO FORNITURA LIBRI PER ADULTI BIBLIOTECA COMUNALE - LIBRERIA MONDADORI DI MONDO TRE Snc di Gamba Davide &amp; C.  - CIG Z13307F42B</t>
  </si>
  <si>
    <t>Z13307F42B</t>
  </si>
  <si>
    <t>MONDO TRE SNC DI GAMBA DAVIDE E C.</t>
  </si>
  <si>
    <t>11565280010</t>
  </si>
  <si>
    <t>1383</t>
  </si>
  <si>
    <t>ZDF32BC3A1</t>
  </si>
  <si>
    <t>0002624</t>
  </si>
  <si>
    <t>ZBA32BD80D</t>
  </si>
  <si>
    <t>TRACTOR SERVICE SRL</t>
  </si>
  <si>
    <t>00870760014</t>
  </si>
  <si>
    <t>11/09/2021</t>
  </si>
  <si>
    <t>2210091785</t>
  </si>
  <si>
    <t>202107 1</t>
  </si>
  <si>
    <t>26/09/2021</t>
  </si>
  <si>
    <t>20/09/2021</t>
  </si>
  <si>
    <t>2210091791</t>
  </si>
  <si>
    <t>IT001E01217340 202107 IT001E01217340 SEDE DI FORNITURA EE</t>
  </si>
  <si>
    <t>2210091786</t>
  </si>
  <si>
    <t>202107 UFFICI COMUNALI</t>
  </si>
  <si>
    <t>2210091788</t>
  </si>
  <si>
    <t>IT001E04462458 202107 SALONE BANDA SEDE DI FORNITURA EE</t>
  </si>
  <si>
    <t>2210091790</t>
  </si>
  <si>
    <t>IT001E04462475 202107 CENTRO SOCIO SANITARIO SEDE DI FORNITURA EE</t>
  </si>
  <si>
    <t>2210091789</t>
  </si>
  <si>
    <t>202107 SCUOLE</t>
  </si>
  <si>
    <t>8A00419918</t>
  </si>
  <si>
    <t>3013486</t>
  </si>
  <si>
    <t>10955000040601 - GA - VIA VECCHIO NAVIGLIO S.N   10010 ALBIANO D IVREA TO - CONSUMO: 131.05 - PERIODO: 01/07/2021 - 31/07/2021</t>
  </si>
  <si>
    <t>3013487</t>
  </si>
  <si>
    <t>10959000023565 - GA - VIA VECCHIO NAVIGLIO S.N   10010 ALBIANO D IVREA TO - CONSUMO: 178.00 - PERIODO: 01/07/2021 - 31/07/2021</t>
  </si>
  <si>
    <t>3013482</t>
  </si>
  <si>
    <t>10955002000501 - GA - PIAZZA OLIVETTI 1   10010 ALBIANO D IVREA TO - CONSUMO: 0.00 - PERIODO: 01/07/2021 - 31/07/2021</t>
  </si>
  <si>
    <t>3013483</t>
  </si>
  <si>
    <t>10955000025601 - GA - VIA RICCARDI 2   10010 ALBIANO D IVREA TO - CONSUMO: 27.00 - PERIODO: 01/07/2021 - 31/07/2021</t>
  </si>
  <si>
    <t>1461</t>
  </si>
  <si>
    <t>ZA12E7C844</t>
  </si>
  <si>
    <t>2210091787</t>
  </si>
  <si>
    <t>202107 ALTRI EDIFICI</t>
  </si>
  <si>
    <t>17/09/2021</t>
  </si>
  <si>
    <t>1455</t>
  </si>
  <si>
    <t>Z8032CA01F</t>
  </si>
  <si>
    <t>31/08/2021</t>
  </si>
  <si>
    <t>29/09/2021</t>
  </si>
  <si>
    <t>1445/16/11</t>
  </si>
  <si>
    <t>ORDINE</t>
  </si>
  <si>
    <t>HALLEY INFORMARTICA S.R.L.</t>
  </si>
  <si>
    <t>00384350435</t>
  </si>
  <si>
    <t>02/10/2021</t>
  </si>
  <si>
    <t>21/09/2021</t>
  </si>
  <si>
    <t>1551/16/11</t>
  </si>
  <si>
    <t>SF00028364</t>
  </si>
  <si>
    <t>0000025/PE</t>
  </si>
  <si>
    <t>Ordinativo Numero 15 - 4 - AREA TRIBUTI E SERVIZI SCOLASTICI - Riparazioni varie di tapparelle - Riferimento consuntivo n. 72 AF/ez</t>
  </si>
  <si>
    <t>ZA332E220E</t>
  </si>
  <si>
    <t>03/10/2021</t>
  </si>
  <si>
    <t>27/09/2021</t>
  </si>
  <si>
    <t>15000058</t>
  </si>
  <si>
    <t>15000057</t>
  </si>
  <si>
    <t>Z5A324801C</t>
  </si>
  <si>
    <t>202111812215</t>
  </si>
  <si>
    <t>Società soggetta a direzione e coordinamento da parte di Axpo Solutions AG, Parkstrasse 23, 5400 Baden Switzerland Consumi fatturati in totale in questa bolletta: 404,00 kWh File di dettaglio disponibile nell'area web riservata: 202111812215_Completo.pdf</t>
  </si>
  <si>
    <t>Axpo Italia S.p.A.</t>
  </si>
  <si>
    <t>01141160992</t>
  </si>
  <si>
    <t>61</t>
  </si>
  <si>
    <t>10/03/2021</t>
  </si>
  <si>
    <t>RISCATTO PROPRIETA'IMPIANTI ILLUMINAZIONE PUBBLICA DI ENEL SOLE S.R.L. INCARICO PER STIMA VALORE. CIG N. ZA21EF8C6F.</t>
  </si>
  <si>
    <t>ZA21EF8C6F</t>
  </si>
  <si>
    <t>iENERGY SRL</t>
  </si>
  <si>
    <t>03831120989</t>
  </si>
  <si>
    <t>07/10/2021</t>
  </si>
  <si>
    <t>30/12/2021</t>
  </si>
  <si>
    <t>1534</t>
  </si>
  <si>
    <t>01/09/2021</t>
  </si>
  <si>
    <t>Z0D32E2E92</t>
  </si>
  <si>
    <t>06/10/2021</t>
  </si>
  <si>
    <t>1546</t>
  </si>
  <si>
    <t>Z9E32EB9A9</t>
  </si>
  <si>
    <t>2021-V-VE2-747</t>
  </si>
  <si>
    <t>Impegno di spesa per acquisto prontuari professionali per ufficio vigili. CIG: ZF432ABF95</t>
  </si>
  <si>
    <t>ZF432ABF95</t>
  </si>
  <si>
    <t>EGAF EDIZIONI SRL</t>
  </si>
  <si>
    <t>02259990402</t>
  </si>
  <si>
    <t>2000669755</t>
  </si>
  <si>
    <t>00000000098</t>
  </si>
  <si>
    <t>FATTURA ACCOMPAGNATORIA</t>
  </si>
  <si>
    <t>ZB532BC318</t>
  </si>
  <si>
    <t>F.LLI STOMBOLI S.N.C.</t>
  </si>
  <si>
    <t>00707840013</t>
  </si>
  <si>
    <t>09/10/2021</t>
  </si>
  <si>
    <t>04/10/2021</t>
  </si>
  <si>
    <t>FEDI000250</t>
  </si>
  <si>
    <t>VENDITA Compenso SIAE, Eco-Contributo RAEE, Pile e Accumulatori e Contributo Conai Assolti ove dovuti</t>
  </si>
  <si>
    <t>Z5732F7953</t>
  </si>
  <si>
    <t>ORIGINAL OFFICE SNC di R. BRANCA &amp; C.</t>
  </si>
  <si>
    <t>09198240013</t>
  </si>
  <si>
    <t>20</t>
  </si>
  <si>
    <t>Lavori di sostituzione tratto di tubazione del gas metano - CIG Z3B32EF542</t>
  </si>
  <si>
    <t>Z3B32EF542</t>
  </si>
  <si>
    <t>BARRO ADRIANO ANTONIO</t>
  </si>
  <si>
    <t>BRRDNN72H13E379M</t>
  </si>
  <si>
    <t>11/10/2021</t>
  </si>
  <si>
    <t>08/10/2021</t>
  </si>
  <si>
    <t>0001349</t>
  </si>
  <si>
    <t>10/10/2021</t>
  </si>
  <si>
    <t>0001350</t>
  </si>
  <si>
    <t>1339 EL</t>
  </si>
  <si>
    <t>P5/00333</t>
  </si>
  <si>
    <t>Z5F32E0DC4</t>
  </si>
  <si>
    <t>13/10/2021</t>
  </si>
  <si>
    <t>15/09/2021</t>
  </si>
  <si>
    <t>0094554916</t>
  </si>
  <si>
    <t>Z8732B3837</t>
  </si>
  <si>
    <t>14/10/2021</t>
  </si>
  <si>
    <t>1404 EL</t>
  </si>
  <si>
    <t>15/10/2021</t>
  </si>
  <si>
    <t>16/09/2021</t>
  </si>
  <si>
    <t>3015264</t>
  </si>
  <si>
    <t>10955002011801 - GA - CORSO V.EMANUELE 54   10010 ALBIANO D IVREA TO - CONSUMO: 0.00 - PERIODO: 01/08/2021 - 31/08/2021</t>
  </si>
  <si>
    <t>Z98318F119</t>
  </si>
  <si>
    <t>20/10/2021</t>
  </si>
  <si>
    <t>16/10/2021</t>
  </si>
  <si>
    <t>22/10/2021</t>
  </si>
  <si>
    <t>3015265</t>
  </si>
  <si>
    <t>10959000023548 - GA - VIA RICCARDI 4   10010 ALBIANO D IVREA TO - CONSUMO: 51.00 - PERIODO: 01/08/2021 - 31/08/2021</t>
  </si>
  <si>
    <t>3015266</t>
  </si>
  <si>
    <t>10955002003501 - GA - VICOLO BORRA 1   10010 ALBIANO D IVREA TO - CONSUMO: 6.00 - PERIODO: 01/08/2021 - 31/08/2021</t>
  </si>
  <si>
    <t>3015267</t>
  </si>
  <si>
    <t>10955000009501 - GA - VIA VIA BELVEDERE 9   10010 ALBIANO D IVREA TO - CONSUMO: 0.00 - PERIODO: 01/08/2021 - 31/08/2021</t>
  </si>
  <si>
    <t>05/10/2021</t>
  </si>
  <si>
    <t>3015268</t>
  </si>
  <si>
    <t>10955002000501 - GA - PIAZZA OLIVETTI 1   10010 ALBIANO D IVREA TO - CONSUMO: 0.00 - PERIODO: 01/08/2021 - 31/08/2021</t>
  </si>
  <si>
    <t>3015269</t>
  </si>
  <si>
    <t>10955000025601 - GA - VIA RICCARDI 2   10010 ALBIANO D IVREA TO - CONSUMO: 27.00 - PERIODO: 01/08/2021 - 31/08/2021</t>
  </si>
  <si>
    <t>3015270</t>
  </si>
  <si>
    <t>10955000034701 - GA - CORSO V.EMANUELE 61   10010 ALBIANO D IVREA TO - CONSUMO: 180.68 - PERIODO: 01/08/2021 - 31/08/2021</t>
  </si>
  <si>
    <t>3015271</t>
  </si>
  <si>
    <t>10955000026401 - GA - VIA RICCARDI 17   10010 ALBIANO D IVREA TO - CONSUMO: 0.00 - PERIODO: 01/08/2021 - 31/08/2021</t>
  </si>
  <si>
    <t>3015272</t>
  </si>
  <si>
    <t>10955000040601 - GA - VIA VECCHIO NAVIGLIO S.N   10010 ALBIANO D IVREA TO - CONSUMO: 131.05 - PERIODO: 01/08/2021 - 31/08/2021</t>
  </si>
  <si>
    <t>3015273</t>
  </si>
  <si>
    <t>10959000023565 - GA - VIA VECCHIO NAVIGLIO S.N   10010 ALBIANO D IVREA TO - CONSUMO: 122.00 - PERIODO: 01/08/2021 - 31/08/2021</t>
  </si>
  <si>
    <t>3015875</t>
  </si>
  <si>
    <t>10959000023909 - GA - VICOLO BORRA SNC   10010 ALBIANO D IVREA TO - CONSUMO: 69.00 - PERIODO: 01/08/2021 - 31/08/2021</t>
  </si>
  <si>
    <t>43</t>
  </si>
  <si>
    <t>Incarico per la redazione del piano di sicurezza ed emergenza  - CIG Z1F32EC09C</t>
  </si>
  <si>
    <t>Z1F32EC09C</t>
  </si>
  <si>
    <t>ARCH. FRANCESCA MARIA RANIERI</t>
  </si>
  <si>
    <t>09501800016</t>
  </si>
  <si>
    <t>18/10/2021</t>
  </si>
  <si>
    <t>17/10/2021</t>
  </si>
  <si>
    <t>26/10/2021</t>
  </si>
  <si>
    <t>1621012824</t>
  </si>
  <si>
    <t>Uff.IVREA ALL'APERTO - . PER.11/09/2021-12/09/2021 Concerto leggera 130052820210</t>
  </si>
  <si>
    <t>Z2F32FF8CA</t>
  </si>
  <si>
    <t>SIAE</t>
  </si>
  <si>
    <t>00987061009</t>
  </si>
  <si>
    <t>29/11/2021</t>
  </si>
  <si>
    <t>518</t>
  </si>
  <si>
    <t>24/09/2021</t>
  </si>
  <si>
    <t>SERVIZIO GOTOMEETING BUSINESS- ANNUALE -CIG Z7533256F5 - EMERGENZA COVID 19</t>
  </si>
  <si>
    <t>Z7533256F5</t>
  </si>
  <si>
    <t>OURVISION S.R.L.</t>
  </si>
  <si>
    <t>14792221005</t>
  </si>
  <si>
    <t>24/10/2021</t>
  </si>
  <si>
    <t>140</t>
  </si>
  <si>
    <t>Impegno di spesa per centralina antifurto scuola primaria. CIG ZC0332BE83</t>
  </si>
  <si>
    <t>ZC0332BE83</t>
  </si>
  <si>
    <t>BISONE MARCO</t>
  </si>
  <si>
    <t>09025500019</t>
  </si>
  <si>
    <t>25/10/2021</t>
  </si>
  <si>
    <t>1751/16/11</t>
  </si>
  <si>
    <t>27/10/2021</t>
  </si>
  <si>
    <t>126/2021/E4</t>
  </si>
  <si>
    <t>RENDICONTO DI GESTIONE COME DA CONVENZIONE: RIADDEBITO SERVIZI VARI</t>
  </si>
  <si>
    <t>162/2021/E4</t>
  </si>
  <si>
    <t>197/2021/E4</t>
  </si>
  <si>
    <t>18</t>
  </si>
  <si>
    <t>Realizzazione di piattaforma in c.a. - CIG Z4B3305F71</t>
  </si>
  <si>
    <t>Z4B3305F71</t>
  </si>
  <si>
    <t>28/10/2021</t>
  </si>
  <si>
    <t>22/11/2021</t>
  </si>
  <si>
    <t>2210104194</t>
  </si>
  <si>
    <t>202108 1</t>
  </si>
  <si>
    <t>2210104193</t>
  </si>
  <si>
    <t>IT001E02171642 202012 1 SEDE DI FORNITURA EE</t>
  </si>
  <si>
    <t>2210104197</t>
  </si>
  <si>
    <t>IT001E04462458 202108 SALONE BANDA SEDE DI FORNITURA EE</t>
  </si>
  <si>
    <t>2210104198</t>
  </si>
  <si>
    <t>202108 SCUOLE</t>
  </si>
  <si>
    <t>2210104199</t>
  </si>
  <si>
    <t>IT001E04462475 202108 CENTRO SOCIO SANITARIO SEDE DI FORNITURA EE</t>
  </si>
  <si>
    <t>2210104200</t>
  </si>
  <si>
    <t>IT001E01217340 202108 IT001E01217340 SEDE DI FORNITURA EE</t>
  </si>
  <si>
    <t>FATTPA 32_21</t>
  </si>
  <si>
    <t>RITENUTE IRPEF A CARICO DIPENDENTI MARZO</t>
  </si>
  <si>
    <t>Z9D2C977C2</t>
  </si>
  <si>
    <t>R.S. DI RIZZO STEFANO</t>
  </si>
  <si>
    <t>07810980016</t>
  </si>
  <si>
    <t>RZZSFN76P25E379Y</t>
  </si>
  <si>
    <t>202111964658</t>
  </si>
  <si>
    <t>Società soggetta a direzione e coordinamento da parte di Axpo Solutions AG, Parkstrasse 23, 5400 Baden Switzerland Consumi fatturati in totale in questa bolletta: 436,00 kWh File di dettaglio disponibile nell'area web riservata: 202111964658_Completo.pdf</t>
  </si>
  <si>
    <t>30/09/2021</t>
  </si>
  <si>
    <t>2210104196</t>
  </si>
  <si>
    <t>202108 ALTRI EDIFICI</t>
  </si>
  <si>
    <t>2210104195</t>
  </si>
  <si>
    <t>202108 UFFICI COMUNALI</t>
  </si>
  <si>
    <t>130/PA</t>
  </si>
  <si>
    <t>Acquisto segnaletica per impianto di videosorveglianza - CIG ZE732EF589</t>
  </si>
  <si>
    <t>ZE732EF589</t>
  </si>
  <si>
    <t>SEGNALETICA ALESSANDRINA SRLS</t>
  </si>
  <si>
    <t>02472340062</t>
  </si>
  <si>
    <t>30/10/2021</t>
  </si>
  <si>
    <t>SF00034054</t>
  </si>
  <si>
    <t>31/10/2021</t>
  </si>
  <si>
    <t>717/00</t>
  </si>
  <si>
    <t>0094560667</t>
  </si>
  <si>
    <t>2021000253</t>
  </si>
  <si>
    <t>ACQUISTO DI ADEGUAMENTO AL NUOVO REGOLAMENTO EUROPEO IN MATERIA DI PROTEZIONE DEI DATI PERSONALI - GDPR 679/16 -  AFFIDAMENTO ALLA DITTA ISIMPLY - CIG. ZF926F6270</t>
  </si>
  <si>
    <t>01/11/2021</t>
  </si>
  <si>
    <t>332</t>
  </si>
  <si>
    <t>Ordinativo Numero 35 - 2 - AREA TECNICA - CILINDRO SERRATURA</t>
  </si>
  <si>
    <t>FERRAMENTA REGA SNC</t>
  </si>
  <si>
    <t>03770910010</t>
  </si>
  <si>
    <t>1662</t>
  </si>
  <si>
    <t>Z133335204</t>
  </si>
  <si>
    <t>001979</t>
  </si>
  <si>
    <t>CONTRIBUTO CONAI ASSOLTO OVE DOVUTO</t>
  </si>
  <si>
    <t>ZF3333519A</t>
  </si>
  <si>
    <t>04/11/2021</t>
  </si>
  <si>
    <t>1552103219</t>
  </si>
  <si>
    <t>202109  SEDE DI FORNITURA EE</t>
  </si>
  <si>
    <t>ZA932E25A2</t>
  </si>
  <si>
    <t>06/11/2021</t>
  </si>
  <si>
    <t>2000677512</t>
  </si>
  <si>
    <t>07/11/2021</t>
  </si>
  <si>
    <t>1552103220</t>
  </si>
  <si>
    <t>ZDD32E25EC</t>
  </si>
  <si>
    <t>33</t>
  </si>
  <si>
    <t>Affidamento lavori di installazione di impianto di videosorveglianza - CUP F37E20000260005 CIG 87912977C8</t>
  </si>
  <si>
    <t>87912977C8</t>
  </si>
  <si>
    <t>SOIMEL DI BARDELLI PAOLO</t>
  </si>
  <si>
    <t>BRDPLA73H13E379X</t>
  </si>
  <si>
    <t>15/11/2021</t>
  </si>
  <si>
    <t>6 / 2288 / 2021</t>
  </si>
  <si>
    <t>118</t>
  </si>
  <si>
    <t>Ordinativo nr. 29 - acquisto banner</t>
  </si>
  <si>
    <t>Z453282C9A</t>
  </si>
  <si>
    <t>G.R.F. di Fiorenzo Molinatti</t>
  </si>
  <si>
    <t>08340240012</t>
  </si>
  <si>
    <t>MLNFNZ61C06E379S</t>
  </si>
  <si>
    <t>12/10/2021</t>
  </si>
  <si>
    <t>36</t>
  </si>
  <si>
    <t>Intervento di riparazione pompa sommersa - CIG ZD532CA65D</t>
  </si>
  <si>
    <t>ZD532CA65D</t>
  </si>
  <si>
    <t>IDROELEKTRA SRL</t>
  </si>
  <si>
    <t>08240710015</t>
  </si>
  <si>
    <t>10/11/2021</t>
  </si>
  <si>
    <t>15000075</t>
  </si>
  <si>
    <t>Z0B3334EE1</t>
  </si>
  <si>
    <t>2000678584</t>
  </si>
  <si>
    <t>12/11/2021</t>
  </si>
  <si>
    <t>1517 EL</t>
  </si>
  <si>
    <t>11/11/2021</t>
  </si>
  <si>
    <t>0001693</t>
  </si>
  <si>
    <t>0001692</t>
  </si>
  <si>
    <t>7X03396704</t>
  </si>
  <si>
    <t>6BIM 2021</t>
  </si>
  <si>
    <t>13/11/2021</t>
  </si>
  <si>
    <t>3017047</t>
  </si>
  <si>
    <t>10955002000501 - GA - PIAZZA OLIVETTI 1   10010 ALBIANO D IVREA TO - CONSUMO: 0.00 - PERIODO: 01/09/2021 - 30/09/2021</t>
  </si>
  <si>
    <t>14/11/2021</t>
  </si>
  <si>
    <t>3017043</t>
  </si>
  <si>
    <t>10955002011801 - GA - CORSO V.EMANUELE 54   10010 ALBIANO D IVREA TO - CONSUMO: 0.00 - PERIODO: 01/09/2021 - 30/09/2021</t>
  </si>
  <si>
    <t>3017046</t>
  </si>
  <si>
    <t>10955000009501 - GA - VIA VIA BELVEDERE 9   10010 ALBIANO D IVREA TO - CONSUMO: 0.00 - PERIODO: 01/09/2021 - 30/09/2021</t>
  </si>
  <si>
    <t>3017049</t>
  </si>
  <si>
    <t>10955000034701 - GA - CORSO V.EMANUELE 61   10010 ALBIANO D IVREA TO - CONSUMO: 185.65 - PERIODO: 01/09/2021 - 30/09/2021</t>
  </si>
  <si>
    <t>3017045</t>
  </si>
  <si>
    <t>10955002003501 - GA - VICOLO BORRA 1   10010 ALBIANO D IVREA TO - CONSUMO: -68.17 - PERIODO: 01/09/2021 - 30/09/2021</t>
  </si>
  <si>
    <t>3017050</t>
  </si>
  <si>
    <t>10955000026401 - GA - VIA RICCARDI 17   10010 ALBIANO D IVREA TO - CONSUMO: 2.00 - PERIODO: 01/09/2021 - 30/09/2021</t>
  </si>
  <si>
    <t>3017051</t>
  </si>
  <si>
    <t>10955000040601 - GA - VIA VECCHIO NAVIGLIO S.N   10010 ALBIANO D IVREA TO - CONSUMO: 144.94 - PERIODO: 01/09/2021 - 30/09/2021</t>
  </si>
  <si>
    <t>3017052</t>
  </si>
  <si>
    <t>10959000023565 - GA - VIA VECCHIO NAVIGLIO S.N   10010 ALBIANO D IVREA TO - CONSUMO: 115.00 - PERIODO: 01/09/2021 - 30/09/2021</t>
  </si>
  <si>
    <t>3017654</t>
  </si>
  <si>
    <t>10959000023909 - GA - VICOLO BORRA SNC   10010 ALBIANO D IVREA TO - CONSUMO: 72.00 - PERIODO: 01/09/2021 - 30/09/2021</t>
  </si>
  <si>
    <t>3017048</t>
  </si>
  <si>
    <t>10955000025601 - GA - VIA RICCARDI 2   10010 ALBIANO D IVREA TO - CONSUMO: 28.00 - PERIODO: 01/09/2021 - 30/09/2021</t>
  </si>
  <si>
    <t>3017044</t>
  </si>
  <si>
    <t>10959000023548 - GA - VIA RICCARDI 4   10010 ALBIANO D IVREA TO - CONSUMO: 53.00 - PERIODO: 01/09/2021 - 30/09/2021</t>
  </si>
  <si>
    <t>19/10/2021</t>
  </si>
  <si>
    <t>0000050/PA</t>
  </si>
  <si>
    <t>Ordinativo Numero 45 - 2 - AREA TECNICA - MATERIALE PER SEDIA DEL VESCOVO</t>
  </si>
  <si>
    <t>ZEA3364514</t>
  </si>
  <si>
    <t>17/11/2021</t>
  </si>
  <si>
    <t>1578 EL</t>
  </si>
  <si>
    <t>8A00514526</t>
  </si>
  <si>
    <t>8A00514705</t>
  </si>
  <si>
    <t>8A00518037</t>
  </si>
  <si>
    <t>8A00514529</t>
  </si>
  <si>
    <t>Z5D2B57FFE</t>
  </si>
  <si>
    <t>8A00518996</t>
  </si>
  <si>
    <t>8A00519331</t>
  </si>
  <si>
    <t>FATTPA 8_21</t>
  </si>
  <si>
    <t>Lavoro eseguito presso Scuola Elementare in via Riccardi ad Albiano di Ivrea TO - C.I.G. : Z6B33817DE</t>
  </si>
  <si>
    <t>Z6B33817DE</t>
  </si>
  <si>
    <t>18/11/2021</t>
  </si>
  <si>
    <t>311 /S</t>
  </si>
  <si>
    <t>Fattura Cliente</t>
  </si>
  <si>
    <t>236/2021/E4</t>
  </si>
  <si>
    <t>FEDI000292</t>
  </si>
  <si>
    <t>ZF432E65F8</t>
  </si>
  <si>
    <t>16/11/2021</t>
  </si>
  <si>
    <t>21/10/2021</t>
  </si>
  <si>
    <t>0000051/PA</t>
  </si>
  <si>
    <t>Ordinativo Numero 18 - 4 - AREA TRIBUTI E SERVIZI SCOLASTICI - Portarotolo bianco</t>
  </si>
  <si>
    <t>19/11/2021</t>
  </si>
  <si>
    <t>0000052/PA</t>
  </si>
  <si>
    <t>Ordinativo Numero 17 - 4 - AREA TRIBUTI E SERVIZI SCOLASTICI - Diretto ruggine GHISA</t>
  </si>
  <si>
    <t>ZB13380289</t>
  </si>
  <si>
    <t>FPA 1222/21</t>
  </si>
  <si>
    <t>NOLEGGIO CENTRALINA TELEFONICA TRIENNIO 2021/2023</t>
  </si>
  <si>
    <t>202112065854</t>
  </si>
  <si>
    <t>Società soggetta a direzione e coordinamento da parte di Axpo Solutions AG, Parkstrasse 23, 5400 Baden Switzerland Consumi fatturati in totale in questa bolletta: 550,00 kWh File di dettaglio disponibile nell'area web riservata: 202112065854_Completo.pdf</t>
  </si>
  <si>
    <t>FPA 12/21</t>
  </si>
  <si>
    <t>Pagamento cedole librarie di Cecchin Adele     CIG : ZF432E65F8  Determina nr 63 del 01/09/21</t>
  </si>
  <si>
    <t>IL CALAMAIO DI BERTOTTO E C. SNC</t>
  </si>
  <si>
    <t>06588730017</t>
  </si>
  <si>
    <t>21/11/2021</t>
  </si>
  <si>
    <t>FATTPA 6_21</t>
  </si>
  <si>
    <t>IMPEGNO DI SPESA PER FORNITURA LIBRI DI TESTO PER LA SCUOLA PRIMARIA  CIG ZF432E65F8.</t>
  </si>
  <si>
    <t>CARTOLERIA MORA DI PAOLA MORA UBERTINO</t>
  </si>
  <si>
    <t>06641420010</t>
  </si>
  <si>
    <t>24/11/2021</t>
  </si>
  <si>
    <t>2000679694</t>
  </si>
  <si>
    <t>24</t>
  </si>
  <si>
    <t>DECIMO EUSEBIO DI CORDERA M. &amp; C. SNC</t>
  </si>
  <si>
    <t>03980220010</t>
  </si>
  <si>
    <t>25/11/2021</t>
  </si>
  <si>
    <t>2210116065</t>
  </si>
  <si>
    <t>2210116066</t>
  </si>
  <si>
    <t>202109 1</t>
  </si>
  <si>
    <t>2210116067</t>
  </si>
  <si>
    <t>202109 UFFICI COMUNALI</t>
  </si>
  <si>
    <t>2210116068</t>
  </si>
  <si>
    <t>202109 ALTRI EDIFICI</t>
  </si>
  <si>
    <t>23/11/2021</t>
  </si>
  <si>
    <t>2210116069</t>
  </si>
  <si>
    <t>IT001E04462458 202109 SALONE BANDA SEDE DI FORNITURA EE</t>
  </si>
  <si>
    <t>26/11/2021</t>
  </si>
  <si>
    <t>2210116071</t>
  </si>
  <si>
    <t>IT001E04462475 202109 CENTRO SOCIO SANITARIO SEDE DI FORNITURA EE</t>
  </si>
  <si>
    <t>2210116072</t>
  </si>
  <si>
    <t>IT001E01217340 202109 IT001E01217340 SEDE DI FORNITURA EE</t>
  </si>
  <si>
    <t>2210116070</t>
  </si>
  <si>
    <t>202109 SCUOLE</t>
  </si>
  <si>
    <t>03/12/2021</t>
  </si>
  <si>
    <t>02/11/2021</t>
  </si>
  <si>
    <t>52056</t>
  </si>
  <si>
    <t>05/11/2021</t>
  </si>
  <si>
    <t>Z222D35797</t>
  </si>
  <si>
    <t>52055</t>
  </si>
  <si>
    <t>Z1833B3721</t>
  </si>
  <si>
    <t>832</t>
  </si>
  <si>
    <t>Ordinativo Numero 21 - 4 - AREA TRIBUTI E SERVIZI SCOLASTICI - Oxalis Aloe Soap 5kg</t>
  </si>
  <si>
    <t>ZAF3381B7D</t>
  </si>
  <si>
    <t>833</t>
  </si>
  <si>
    <t>Ordinativo Numero 20 - 4 - AREA TRIBUTI E SERVIZI SCOLASTICI - Carta asciugamani "C" Lux 152x20</t>
  </si>
  <si>
    <t>Z023381AF1</t>
  </si>
  <si>
    <t>P5/00420</t>
  </si>
  <si>
    <t>Z9C33AC3B7</t>
  </si>
  <si>
    <t>28/11/2021</t>
  </si>
  <si>
    <t>0000029/PE</t>
  </si>
  <si>
    <t>Ordinativo Numero 22 - 4 - AREA TRIBUTI E SERVIZI SCOLASTICI - Riparazione e revisione tapparelle</t>
  </si>
  <si>
    <t>Z1233A192D</t>
  </si>
  <si>
    <t>27/11/2021</t>
  </si>
  <si>
    <t>SF00037494</t>
  </si>
  <si>
    <t>2100020465-PA</t>
  </si>
  <si>
    <t>Bolletta Servizio Idrico relativa al periodo 29/04/2021 - 27/10/2021</t>
  </si>
  <si>
    <t>2100020469-PA</t>
  </si>
  <si>
    <t>Bolletta Servizio Idrico relativa al periodo 25/03/2021 - 27/10/2021</t>
  </si>
  <si>
    <t>2100020472-PA</t>
  </si>
  <si>
    <t>Bolletta Servizio Idrico relativa al periodo 08/03/2021 - 27/10/2021</t>
  </si>
  <si>
    <t>2100020468-PA</t>
  </si>
  <si>
    <t>Bolletta Servizio Idrico relativa al periodo 04/03/2021 - 27/10/2021</t>
  </si>
  <si>
    <t>2210116073</t>
  </si>
  <si>
    <t>IT001E10436718 202109  SEDE DI FORNITURA EE</t>
  </si>
  <si>
    <t>2210116074</t>
  </si>
  <si>
    <t>IT001E10436712 202109  SEDE DI FORNITURA EE</t>
  </si>
  <si>
    <t>2100020475-PA</t>
  </si>
  <si>
    <t>Bolletta Servizio Idrico relativa al periodo 03/03/2021 - 27/10/2021</t>
  </si>
  <si>
    <t>ZF333C3D1D</t>
  </si>
  <si>
    <t>2100020466-PA</t>
  </si>
  <si>
    <t>Bolletta Servizio Idrico relativa al periodo 09/03/2021 - 27/10/2021</t>
  </si>
  <si>
    <t>2100020470-PA</t>
  </si>
  <si>
    <t>2100020467-PA</t>
  </si>
  <si>
    <t>09/11/2021</t>
  </si>
  <si>
    <t>15000081</t>
  </si>
  <si>
    <t>04/12/2021</t>
  </si>
  <si>
    <t>0005958266</t>
  </si>
  <si>
    <t>FORNITURA DI LIBRI</t>
  </si>
  <si>
    <t>Z34337ADDC</t>
  </si>
  <si>
    <t>05/12/2021</t>
  </si>
  <si>
    <t>161</t>
  </si>
  <si>
    <t>Ordinativo Numero 49 - 2 - AREA TECNICA - supporti per transenne sfidabili</t>
  </si>
  <si>
    <t>Z8133C263B</t>
  </si>
  <si>
    <t>CARPENTERIA DAF DI ANGELA MATTEO &amp; FURLANI ATHOS SNC</t>
  </si>
  <si>
    <t>12176410012</t>
  </si>
  <si>
    <t>08/12/2021</t>
  </si>
  <si>
    <t>PA039</t>
  </si>
  <si>
    <t>AFFIDAMENTO FORNITURA  CONTRIBUTO ART.2 DEL DM191/2021</t>
  </si>
  <si>
    <t>ZAE3386B9E</t>
  </si>
  <si>
    <t>DIDATTICA  PIU'</t>
  </si>
  <si>
    <t>01994600011</t>
  </si>
  <si>
    <t>63/001</t>
  </si>
  <si>
    <t>pubblicazione e stampa di n. 16 partiture concorso "Inno delle Giornate della Serra"
CIG Z2F32FF8CA - determina segr. comunale 32 del 06-09-2021</t>
  </si>
  <si>
    <t>EDIZIONI MUSICALI WICKY SAS DI MONIQUE RINCK</t>
  </si>
  <si>
    <t>09835240152</t>
  </si>
  <si>
    <t>09/12/2021</t>
  </si>
  <si>
    <t>31</t>
  </si>
  <si>
    <t>RIMOZIONE NEVE E SPANDIMENTO SALE CIG ZEB2F903BB</t>
  </si>
  <si>
    <t>ZEB2F903BB</t>
  </si>
  <si>
    <t>COPPO MATTIA</t>
  </si>
  <si>
    <t>11114940015</t>
  </si>
  <si>
    <t>CPPMTT93L03A525B</t>
  </si>
  <si>
    <t>32</t>
  </si>
  <si>
    <t>Ordinativo Numero 51 - 2 - AREA TECNICA - Trinciatura rovi e ramaglie bordo piazzale centro sportivo, lato cimitero</t>
  </si>
  <si>
    <t>ZC933C5808</t>
  </si>
  <si>
    <t>Ordinativo Numero 50 - 2 - AREA TECNICA - Trinciatura bordi delle strade comunali</t>
  </si>
  <si>
    <t>Z0533C572B</t>
  </si>
  <si>
    <t>83/2021</t>
  </si>
  <si>
    <t>COMUNE DI ALBIANO DI IVREA / VODAFONE ITALIA S.P.A. - INCARICO A STUDIO LEGALE ASSOCIATO AVV. C. D'ALESSANDRO - M. G. FORNELLI - M. TONSO PER GIUDIZIO DI COGNIZIONE INNANZI AL TRIBUNALE</t>
  </si>
  <si>
    <t>ZE533C0A47</t>
  </si>
  <si>
    <t>2000683677</t>
  </si>
  <si>
    <t>Servizio di ristorazione scolastica e dipendenti comunali - Integrazione impegno di spesa</t>
  </si>
  <si>
    <t>00311310379</t>
  </si>
  <si>
    <t>0001860</t>
  </si>
  <si>
    <t>10/12/2021</t>
  </si>
  <si>
    <t>0001862</t>
  </si>
  <si>
    <t>SERVIZIO DISINFEZIONE - SANIFICAZIONE LOCALI ADIBITI A SEGGI ELETTORALI - AMMINISTRATIVE COMUNALI 3 E 4 OTTOBRE 2021 - IMPEGNO DI SPESA CIG: ZB13314CC1</t>
  </si>
  <si>
    <t>ZB13314CC1</t>
  </si>
  <si>
    <t>0001861</t>
  </si>
  <si>
    <t>1678 EL</t>
  </si>
  <si>
    <t>40</t>
  </si>
  <si>
    <t>25/PA</t>
  </si>
  <si>
    <t>Lavori di sistemazione di Piazza Assone con aggregato riciclato di asfalto - CIG Z5C32CB3D5</t>
  </si>
  <si>
    <t>Z5C32CB3D5</t>
  </si>
  <si>
    <t>11/12/2021</t>
  </si>
  <si>
    <t>31/12/2021</t>
  </si>
  <si>
    <t>946/E</t>
  </si>
  <si>
    <t>Affidamento di indagini diagnostiche strutturali e non strutturali dei solai della Scuola dell'Infanzia - CUP F34I19000590005 CIG Z9E3004C6B</t>
  </si>
  <si>
    <t>Z9E3004C6B</t>
  </si>
  <si>
    <t>TECNOINDAGINI SRL</t>
  </si>
  <si>
    <t>06383520969</t>
  </si>
  <si>
    <t>2000687636</t>
  </si>
  <si>
    <t>1745 EL</t>
  </si>
  <si>
    <t>15/12/2021</t>
  </si>
  <si>
    <t>PA069</t>
  </si>
  <si>
    <t>FPA 1/21</t>
  </si>
  <si>
    <t>CIG ZEB2F903BB</t>
  </si>
  <si>
    <t>Azienda agricola I Bruschin di Coppo Federico</t>
  </si>
  <si>
    <t>10071190010</t>
  </si>
  <si>
    <t>CPPFRC74S09E379B</t>
  </si>
  <si>
    <t>FPA 2/21</t>
  </si>
  <si>
    <t>RIMOZIONE NEVE E SAPANDIMENTO SALE CIG ZEB2F903BB</t>
  </si>
  <si>
    <t>17PA</t>
  </si>
  <si>
    <t>Incarico per la stesura di piano di sicurezza e gestione delle emergenze - CIG ZDE33CD068</t>
  </si>
  <si>
    <t>ZDE33CD068</t>
  </si>
  <si>
    <t>0000007/PA</t>
  </si>
  <si>
    <t xml:space="preserve">CORONA ALLORO E FIORI COMMEMORAZIONE 1 E 4 NOVEMBRE_x000D_
</t>
  </si>
  <si>
    <t>ZED33D23DE</t>
  </si>
  <si>
    <t>IL MUGHETTO DI MONTINI ELENA</t>
  </si>
  <si>
    <t>08280410013</t>
  </si>
  <si>
    <t>91/2021</t>
  </si>
  <si>
    <t>F.E.91/2021-Amm.Comune di Albiano (2SAL)</t>
  </si>
  <si>
    <t>16/12/2021</t>
  </si>
  <si>
    <t>COPPO PAOLA</t>
  </si>
  <si>
    <t>08876190011</t>
  </si>
  <si>
    <t>CPPPLA68D68E379G</t>
  </si>
  <si>
    <t>18/12/2021</t>
  </si>
  <si>
    <t>164/PA</t>
  </si>
  <si>
    <t>Ordinativo Numero 48 - 2 - AREA TECNICA - cartelli diametro 60</t>
  </si>
  <si>
    <t>Z8533A6837</t>
  </si>
  <si>
    <t>17/12/2021</t>
  </si>
  <si>
    <t>217-21</t>
  </si>
  <si>
    <t>LA GALLERIA DEL LIBRO DI PILO GIANMARIO E C. SAS</t>
  </si>
  <si>
    <t>03870980012</t>
  </si>
  <si>
    <t>FR-803/B/AGR</t>
  </si>
  <si>
    <t>VENDITA</t>
  </si>
  <si>
    <t>Z6B33FB8F6</t>
  </si>
  <si>
    <t>SALINO Diego</t>
  </si>
  <si>
    <t>01585980020</t>
  </si>
  <si>
    <t>22/12/2021</t>
  </si>
  <si>
    <t>29/12/2021</t>
  </si>
  <si>
    <t>FPA 230/21</t>
  </si>
  <si>
    <t>Ordinativo Numero 45 - 1 - AREA ECONOMICO FINANZIARIA - corso la transazione digitale del 28/10/2021</t>
  </si>
  <si>
    <t>ZC0333D9DE</t>
  </si>
  <si>
    <t>PA360 - FORMAZIONE A DISTANZA PER LA PUBBLICA AMMINISTRAZIONE</t>
  </si>
  <si>
    <t>05034240753</t>
  </si>
  <si>
    <t>25/12/2021</t>
  </si>
  <si>
    <t>22</t>
  </si>
  <si>
    <t>Lavori di delimitazione di Piazza Assone - CIG ZF933C9CDB</t>
  </si>
  <si>
    <t>ZF933C9CDB</t>
  </si>
  <si>
    <t>24/12/2021</t>
  </si>
  <si>
    <t>28/12/2021</t>
  </si>
  <si>
    <t>3018878</t>
  </si>
  <si>
    <t>10955002011801 - GA - CORSO V.EMANUELE 54   10010 ALBIANO D IVREA TO - CONSUMO: 0.00 - PERIODO: 01/10/2021 - 31/10/2021</t>
  </si>
  <si>
    <t>20/12/2021</t>
  </si>
  <si>
    <t>3018879</t>
  </si>
  <si>
    <t>10959000023548 - GA - VIA RICCARDI 4   10010 ALBIANO D IVREA TO - CONSUMO: 91.18 - PERIODO: 01/10/2021 - 31/10/2021</t>
  </si>
  <si>
    <t>3018880</t>
  </si>
  <si>
    <t>10955002003501 - GA - VICOLO BORRA 1   10010 ALBIANO D IVREA TO - CONSUMO: 27.00 - PERIODO: 01/10/2021 - 31/10/2021</t>
  </si>
  <si>
    <t>3018881</t>
  </si>
  <si>
    <t>10955000009501 - GA - VIA VIA BELVEDERE 9   10010 ALBIANO D IVREA TO - CONSUMO: 0.00 - PERIODO: 01/10/2021 - 31/10/2021</t>
  </si>
  <si>
    <t>3018882</t>
  </si>
  <si>
    <t>10955002000501 - GA - PIAZZA OLIVETTI 1   10010 ALBIANO D IVREA TO - CONSUMO: 0.00 - PERIODO: 01/10/2021 - 31/10/2021</t>
  </si>
  <si>
    <t>3018883</t>
  </si>
  <si>
    <t>10955000025601 - GA - VIA RICCARDI 2   10010 ALBIANO D IVREA TO - CONSUMO: 159.02 - PERIODO: 01/10/2021 - 31/10/2021</t>
  </si>
  <si>
    <t>3018885</t>
  </si>
  <si>
    <t>10955000026401 - GA - VIA RICCARDI 17   10010 ALBIANO D IVREA TO - CONSUMO: 91.00 - PERIODO: 01/10/2021 - 31/10/2021</t>
  </si>
  <si>
    <t>2210126601</t>
  </si>
  <si>
    <t>202110 1</t>
  </si>
  <si>
    <t>2210126602</t>
  </si>
  <si>
    <t>202110 UFFICI COMUNALI</t>
  </si>
  <si>
    <t>2210126603</t>
  </si>
  <si>
    <t>202110 ALTRI EDIFICI</t>
  </si>
  <si>
    <t>2210126604</t>
  </si>
  <si>
    <t>IT001E04462458 202110 SALONE BANDA SEDE DI FORNITURA EE</t>
  </si>
  <si>
    <t>2210126607</t>
  </si>
  <si>
    <t>IT001E04462475 202110 CENTRO SOCIO SANITARIO SEDE DI FORNITURA EE</t>
  </si>
  <si>
    <t>2210126608</t>
  </si>
  <si>
    <t>IT001E01217340 202110 IT001E01217340 SEDE DI FORNITURA EE</t>
  </si>
  <si>
    <t>2210126609</t>
  </si>
  <si>
    <t>IT001E10436718 202110  SEDE DI FORNITURA EE</t>
  </si>
  <si>
    <t>274/2021/E4</t>
  </si>
  <si>
    <t>202112240461</t>
  </si>
  <si>
    <t>Società soggetta a direzione e coordinamento da parte di Axpo Solutions AG, Parkstrasse 23, 5400 Baden Switzerland Consumi fatturati in totale in questa bolletta: 547,00 kWh File di dettaglio disponibile nell'area web riservata: 202112240461_Completo.pdf</t>
  </si>
  <si>
    <t>3018886</t>
  </si>
  <si>
    <t>10955000040601 - GA - VIA VECCHIO NAVIGLIO S.N   10010 ALBIANO D IVREA TO - CONSUMO: 207.49 - PERIODO: 01/10/2021 - 31/10/2021</t>
  </si>
  <si>
    <t>3018887</t>
  </si>
  <si>
    <t>10959000023565 - GA - VIA VECCHIO NAVIGLIO S.N   10010 ALBIANO D IVREA TO - CONSUMO: 162.00 - PERIODO: 01/10/2021 - 31/10/2021</t>
  </si>
  <si>
    <t>3018884</t>
  </si>
  <si>
    <t>10955000034701 - GA - CORSO V.EMANUELE 61   10010 ALBIANO D IVREA TO - CONSUMO: 469.58 - PERIODO: 01/10/2021 - 31/10/2021</t>
  </si>
  <si>
    <t>3019486</t>
  </si>
  <si>
    <t>10959000023909 - GA - VICOLO BORRA SNC   10010 ALBIANO D IVREA TO - CONSUMO: -90.47 - PERIODO: 01/10/2021 - 31/10/2021</t>
  </si>
  <si>
    <t>2000688757</t>
  </si>
  <si>
    <t>24A-2021</t>
  </si>
  <si>
    <t>20/11/2021</t>
  </si>
  <si>
    <t>AFFIDAMENTO FORNITURA LIBRI PER ADULTI BIBLIOTECA COMUNALE - LIBRERIA MONDADORI DI MONDO TRE Snc di Gamba Davide &amp; C.  - CIG Z933239188</t>
  </si>
  <si>
    <t>Z933239188</t>
  </si>
  <si>
    <t>26A-2021</t>
  </si>
  <si>
    <t>AFFIDAMENTO FORNITURA LIBRI PER BIBLIOTECA COMUNALE - FINANZIAMENTO MEDIANTE CONTRIBUTO di cui all'articolo 183, comma 2, del decreto-legge n. 34 del 2020, destinato al sostegno del libro e dell'intera filiera dell'editoria libraria - CIG ZAE3386B9E</t>
  </si>
  <si>
    <t>2210126606</t>
  </si>
  <si>
    <t>202110 SCUOLE</t>
  </si>
  <si>
    <t>888</t>
  </si>
  <si>
    <t>Ordinativo Numero 53 - 2 - AREA TECNICA - lavaggio completo automezzi comunali</t>
  </si>
  <si>
    <t>Z9D341D2FD</t>
  </si>
  <si>
    <t>13/12/2021</t>
  </si>
  <si>
    <t>238-21</t>
  </si>
  <si>
    <t>01/12/2021</t>
  </si>
  <si>
    <t>LA GALLERIA DEL LIBRO DI ALBORGHETTI ROBERTA MARIA E GIORDANO ELISA &amp; C. SAS</t>
  </si>
  <si>
    <t>14962/S</t>
  </si>
  <si>
    <t>Affidamento servizio di stampa ruolo TARI - Ditta GASPARI - CIG Z1E33FAC0D</t>
  </si>
  <si>
    <t>Z1E33FAC0D</t>
  </si>
  <si>
    <t>02/12/2021</t>
  </si>
  <si>
    <t>01/01/2022</t>
  </si>
  <si>
    <t>15000086</t>
  </si>
  <si>
    <t>ZB73386C15</t>
  </si>
  <si>
    <t>1859 EL</t>
  </si>
  <si>
    <t>09/01/2022</t>
  </si>
  <si>
    <t>7 / 480 / 2021</t>
  </si>
  <si>
    <t>07/01/2022</t>
  </si>
  <si>
    <t>0002076</t>
  </si>
  <si>
    <t>12/01/2022</t>
  </si>
  <si>
    <t>0002077</t>
  </si>
  <si>
    <t>160/E</t>
  </si>
  <si>
    <t>ND</t>
  </si>
  <si>
    <t>05/01/2022</t>
  </si>
  <si>
    <t>21/12/2021</t>
  </si>
  <si>
    <t>86</t>
  </si>
  <si>
    <t>ORGANIZZAZIONE GIORNATE DELLA SERRA 2021</t>
  </si>
  <si>
    <t>Menaldo Mauro</t>
  </si>
  <si>
    <t>12018610019</t>
  </si>
  <si>
    <t>MNLMRA74C24E379B</t>
  </si>
  <si>
    <t>03/01/2022</t>
  </si>
  <si>
    <t>SF00040208</t>
  </si>
  <si>
    <t>1000000643</t>
  </si>
  <si>
    <t>IMPEGNO DI SPESA SERVIZIO TESORERIA 2^ SEMESTRE 2021</t>
  </si>
  <si>
    <t>Z2433D305D</t>
  </si>
  <si>
    <t>UNICREDIT BANCA SPA TESORIERE</t>
  </si>
  <si>
    <t>01144620992</t>
  </si>
  <si>
    <t>14/12/2021</t>
  </si>
  <si>
    <t>FATTPA 7_21</t>
  </si>
  <si>
    <t>Incarico di accertamento tecnico sulla percorribilità di Via Breda - CIG Z6F2D43266</t>
  </si>
  <si>
    <t>Z6F2D43266</t>
  </si>
  <si>
    <t>27/12/2021</t>
  </si>
  <si>
    <t>FATTPA 49_21</t>
  </si>
  <si>
    <t>LAVORI DI EFFICIENTAMENTO ENERGETICO E MESSA IN SICUREZZA CENTRO SPORTIVO COMUNALE. INCARICO PROFESSIONALE PER D.L. TENUTA CONTABILITA', REDAZIONE C.R.E. E COORDINAMENTO SICUREZZA. CIG ZAC244A539.</t>
  </si>
  <si>
    <t>ZAC244A539</t>
  </si>
  <si>
    <t>STUDIO ON S.R.L.</t>
  </si>
  <si>
    <t>09372970013</t>
  </si>
  <si>
    <t>27/12/2019</t>
  </si>
  <si>
    <t>02/01/2022</t>
  </si>
  <si>
    <t>23/12/2021</t>
  </si>
  <si>
    <t>FATTPA 50_21</t>
  </si>
  <si>
    <t>VARIANTE LAVORI DI EFFICIENTAMENTO E MESSA IN SICUREZZA CENTRO SPORTIVO CUP F38E18000020004 .IMPEGNO DI SPESA -ADEGUAMENTO ONORARI REDAZIONE PERIZIA</t>
  </si>
  <si>
    <t>Z72256EF04</t>
  </si>
  <si>
    <t>2000692926</t>
  </si>
  <si>
    <t>2000692927</t>
  </si>
  <si>
    <t>FATTPA 67_21</t>
  </si>
  <si>
    <t>Ordinativo Numero 55 - 2 - AREA TECNICA - sale per disgelo stradale</t>
  </si>
  <si>
    <t>Z60344E979</t>
  </si>
  <si>
    <t>AGRICOMM DI GRASSO CARLO  E C. S.n.c.</t>
  </si>
  <si>
    <t>01544110024</t>
  </si>
  <si>
    <t>13/01/2022</t>
  </si>
  <si>
    <t>0002151814</t>
  </si>
  <si>
    <t>FATT. IVA SPLIT P.</t>
  </si>
  <si>
    <t>ZCB3269978</t>
  </si>
  <si>
    <t>14/01/2022</t>
  </si>
  <si>
    <t>307/2021/E4</t>
  </si>
  <si>
    <t>COMPENSO 2021 ATTIVITA' DI GESTIONE PATRIMONIO IMMOBILIARE DI PROPRIETA' COMUNALE</t>
  </si>
  <si>
    <t>2210132978</t>
  </si>
  <si>
    <t>26/12/2021</t>
  </si>
  <si>
    <t>2210126605</t>
  </si>
  <si>
    <t>IT001E04462469 202005 SCUOLE SEDE DI FORNITURA EE</t>
  </si>
  <si>
    <t>TOTALI FATTURE:</t>
  </si>
  <si>
    <t>IND. TEMPESTIVITA'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</si>
</sst>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99" formatCode="_-[$€-2]\ * #,##0.00_-;\-[$€-2]\ * #,##0.00_-;_-[$€-2]\ * &quot;-&quot;??_-"/>
  </numFmts>
  <fonts count="40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10" fillId="0" borderId="0" applyFont="0" applyFill="0" applyBorder="0" applyAlignment="0" applyProtection="0"/>
    <xf numFmtId="0" fontId="7" fillId="7" borderId="1" applyNumberFormat="0" applyAlignment="0" applyProtection="0"/>
    <xf numFmtId="41" fontId="10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5" fillId="0" borderId="0"/>
    <xf numFmtId="0" fontId="10" fillId="0" borderId="0"/>
    <xf numFmtId="0" fontId="10" fillId="0" borderId="0"/>
    <xf numFmtId="0" fontId="38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312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2" applyNumberFormat="1" applyFont="1" applyBorder="1" applyAlignment="1">
      <alignment horizontal="center" vertical="center"/>
    </xf>
    <xf numFmtId="0" fontId="21" fillId="0" borderId="11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center" vertical="center"/>
    </xf>
    <xf numFmtId="49" fontId="21" fillId="0" borderId="0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left" vertical="center"/>
    </xf>
    <xf numFmtId="4" fontId="21" fillId="0" borderId="0" xfId="32" applyNumberFormat="1" applyFont="1" applyFill="1" applyBorder="1" applyAlignment="1">
      <alignment horizontal="right" vertical="center"/>
    </xf>
    <xf numFmtId="49" fontId="21" fillId="0" borderId="0" xfId="32" applyNumberFormat="1" applyFont="1" applyFill="1" applyBorder="1" applyAlignment="1" applyProtection="1">
      <alignment horizontal="center" vertical="center"/>
    </xf>
    <xf numFmtId="3" fontId="21" fillId="0" borderId="0" xfId="32" applyNumberFormat="1" applyFont="1" applyFill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right" vertical="center"/>
    </xf>
    <xf numFmtId="0" fontId="18" fillId="0" borderId="0" xfId="32" applyNumberFormat="1" applyFont="1" applyFill="1" applyBorder="1" applyAlignment="1">
      <alignment horizontal="center" vertical="center"/>
    </xf>
    <xf numFmtId="0" fontId="18" fillId="0" borderId="12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center" vertical="center"/>
    </xf>
    <xf numFmtId="49" fontId="18" fillId="0" borderId="13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left" vertical="center"/>
    </xf>
    <xf numFmtId="4" fontId="18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2" fillId="0" borderId="0" xfId="32" applyNumberFormat="1" applyFont="1" applyBorder="1" applyAlignment="1">
      <alignment horizontal="center" vertical="center"/>
    </xf>
    <xf numFmtId="49" fontId="22" fillId="0" borderId="0" xfId="32" applyNumberFormat="1" applyFont="1" applyBorder="1" applyAlignment="1">
      <alignment horizontal="center" vertical="center"/>
    </xf>
    <xf numFmtId="0" fontId="22" fillId="0" borderId="0" xfId="32" applyNumberFormat="1" applyFont="1" applyBorder="1" applyAlignment="1">
      <alignment horizontal="left" vertical="center"/>
    </xf>
    <xf numFmtId="4" fontId="22" fillId="0" borderId="0" xfId="32" applyNumberFormat="1" applyFont="1" applyBorder="1" applyAlignment="1">
      <alignment horizontal="right" vertical="center"/>
    </xf>
    <xf numFmtId="0" fontId="22" fillId="0" borderId="0" xfId="37" applyNumberFormat="1" applyFont="1" applyFill="1" applyBorder="1" applyAlignment="1">
      <alignment horizontal="center" vertical="center" wrapText="1"/>
    </xf>
    <xf numFmtId="49" fontId="22" fillId="0" borderId="0" xfId="32" applyNumberFormat="1" applyFont="1" applyBorder="1" applyAlignment="1" applyProtection="1">
      <alignment horizontal="center" vertical="center"/>
      <protection locked="0"/>
    </xf>
    <xf numFmtId="3" fontId="22" fillId="0" borderId="0" xfId="32" applyNumberFormat="1" applyFont="1" applyBorder="1" applyAlignment="1">
      <alignment horizontal="right" vertical="center"/>
    </xf>
    <xf numFmtId="3" fontId="22" fillId="0" borderId="0" xfId="32" applyNumberFormat="1" applyFont="1" applyFill="1" applyBorder="1" applyAlignment="1">
      <alignment horizontal="center" vertical="center"/>
    </xf>
    <xf numFmtId="3" fontId="22" fillId="0" borderId="0" xfId="32" applyNumberFormat="1" applyFont="1" applyBorder="1" applyAlignment="1">
      <alignment horizontal="center" vertical="center"/>
    </xf>
    <xf numFmtId="0" fontId="22" fillId="25" borderId="14" xfId="37" applyNumberFormat="1" applyFont="1" applyFill="1" applyBorder="1" applyAlignment="1">
      <alignment horizontal="center" vertical="center"/>
    </xf>
    <xf numFmtId="49" fontId="22" fillId="26" borderId="15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/>
    </xf>
    <xf numFmtId="49" fontId="22" fillId="24" borderId="14" xfId="32" applyNumberFormat="1" applyFont="1" applyFill="1" applyBorder="1" applyAlignment="1" applyProtection="1">
      <alignment horizontal="center" vertical="center"/>
    </xf>
    <xf numFmtId="3" fontId="22" fillId="27" borderId="14" xfId="32" applyNumberFormat="1" applyFont="1" applyFill="1" applyBorder="1" applyAlignment="1">
      <alignment horizontal="center" vertical="center"/>
    </xf>
    <xf numFmtId="49" fontId="22" fillId="0" borderId="0" xfId="37" applyNumberFormat="1" applyFont="1" applyFill="1" applyBorder="1" applyAlignment="1">
      <alignment horizontal="center" vertical="center" wrapText="1"/>
    </xf>
    <xf numFmtId="0" fontId="18" fillId="0" borderId="14" xfId="32" applyNumberFormat="1" applyFont="1" applyBorder="1" applyAlignment="1">
      <alignment horizontal="center" vertical="center"/>
    </xf>
    <xf numFmtId="3" fontId="22" fillId="0" borderId="0" xfId="32" applyNumberFormat="1" applyFont="1" applyBorder="1" applyAlignment="1" applyProtection="1">
      <alignment horizontal="center" vertical="center"/>
      <protection locked="0"/>
    </xf>
    <xf numFmtId="49" fontId="22" fillId="0" borderId="0" xfId="32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2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/>
    </xf>
    <xf numFmtId="3" fontId="30" fillId="27" borderId="10" xfId="32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2" applyNumberFormat="1" applyFont="1" applyBorder="1" applyAlignment="1" applyProtection="1">
      <alignment horizontal="center" vertical="center"/>
    </xf>
    <xf numFmtId="0" fontId="21" fillId="0" borderId="11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left" vertical="center"/>
    </xf>
    <xf numFmtId="4" fontId="21" fillId="0" borderId="0" xfId="32" applyNumberFormat="1" applyFont="1" applyFill="1" applyBorder="1" applyAlignment="1" applyProtection="1">
      <alignment horizontal="right" vertical="center"/>
    </xf>
    <xf numFmtId="3" fontId="21" fillId="0" borderId="0" xfId="32" applyNumberFormat="1" applyFont="1" applyFill="1" applyBorder="1" applyAlignment="1" applyProtection="1">
      <alignment horizontal="center" vertical="center"/>
    </xf>
    <xf numFmtId="3" fontId="18" fillId="0" borderId="0" xfId="32" applyNumberFormat="1" applyFont="1" applyFill="1" applyBorder="1" applyAlignment="1" applyProtection="1">
      <alignment horizontal="center"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0" fontId="18" fillId="0" borderId="12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center" vertical="center"/>
    </xf>
    <xf numFmtId="49" fontId="18" fillId="0" borderId="13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left" vertical="center"/>
    </xf>
    <xf numFmtId="4" fontId="18" fillId="0" borderId="13" xfId="32" applyNumberFormat="1" applyFont="1" applyBorder="1" applyAlignment="1" applyProtection="1">
      <alignment horizontal="right" vertical="center"/>
    </xf>
    <xf numFmtId="0" fontId="18" fillId="0" borderId="14" xfId="32" applyNumberFormat="1" applyFon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left" vertical="center"/>
    </xf>
    <xf numFmtId="0" fontId="22" fillId="0" borderId="0" xfId="32" applyNumberFormat="1" applyFont="1" applyBorder="1" applyAlignment="1" applyProtection="1">
      <alignment horizontal="left" vertical="center"/>
    </xf>
    <xf numFmtId="4" fontId="22" fillId="0" borderId="0" xfId="32" applyNumberFormat="1" applyFont="1" applyBorder="1" applyAlignment="1" applyProtection="1">
      <alignment horizontal="right" vertical="center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49" fontId="22" fillId="0" borderId="0" xfId="37" applyNumberFormat="1" applyFont="1" applyFill="1" applyBorder="1" applyAlignment="1" applyProtection="1">
      <alignment horizontal="center" vertical="center" wrapText="1"/>
    </xf>
    <xf numFmtId="3" fontId="22" fillId="0" borderId="0" xfId="32" applyNumberFormat="1" applyFont="1" applyBorder="1" applyAlignment="1" applyProtection="1">
      <alignment horizontal="center" vertical="center"/>
    </xf>
    <xf numFmtId="4" fontId="22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22" fillId="24" borderId="15" xfId="32" applyNumberFormat="1" applyFont="1" applyFill="1" applyBorder="1" applyAlignment="1" applyProtection="1">
      <alignment horizontal="center" vertical="center" wrapText="1"/>
    </xf>
    <xf numFmtId="49" fontId="22" fillId="24" borderId="12" xfId="32" applyNumberFormat="1" applyFont="1" applyFill="1" applyBorder="1" applyAlignment="1" applyProtection="1">
      <alignment horizontal="center" vertical="center" wrapText="1"/>
    </xf>
    <xf numFmtId="3" fontId="22" fillId="24" borderId="15" xfId="32" applyNumberFormat="1" applyFont="1" applyFill="1" applyBorder="1" applyAlignment="1" applyProtection="1">
      <alignment horizontal="center" vertical="center" wrapText="1"/>
    </xf>
    <xf numFmtId="4" fontId="18" fillId="0" borderId="0" xfId="32" applyNumberFormat="1" applyFont="1" applyFill="1" applyBorder="1" applyAlignment="1" applyProtection="1">
      <alignment horizontal="right" vertical="center"/>
    </xf>
    <xf numFmtId="4" fontId="22" fillId="27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2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 wrapText="1"/>
    </xf>
    <xf numFmtId="4" fontId="27" fillId="25" borderId="14" xfId="37" applyNumberFormat="1" applyFont="1" applyFill="1" applyBorder="1" applyAlignment="1" applyProtection="1">
      <alignment horizontal="center" vertical="center" wrapText="1"/>
    </xf>
    <xf numFmtId="4" fontId="22" fillId="0" borderId="0" xfId="32" applyNumberFormat="1" applyFont="1" applyBorder="1" applyAlignment="1" applyProtection="1">
      <alignment horizontal="center" vertical="center"/>
    </xf>
    <xf numFmtId="49" fontId="22" fillId="29" borderId="15" xfId="37" applyNumberFormat="1" applyFont="1" applyFill="1" applyBorder="1" applyAlignment="1" applyProtection="1">
      <alignment horizontal="center" vertical="center"/>
    </xf>
    <xf numFmtId="49" fontId="22" fillId="30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1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/>
    </xf>
    <xf numFmtId="49" fontId="32" fillId="0" borderId="0" xfId="32" applyNumberFormat="1" applyFont="1" applyBorder="1" applyAlignment="1" applyProtection="1">
      <alignment horizontal="left" vertical="center"/>
    </xf>
    <xf numFmtId="4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 indent="1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18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3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24" xfId="32" applyNumberFormat="1" applyFont="1" applyBorder="1" applyAlignment="1" applyProtection="1">
      <alignment horizontal="center" vertical="center"/>
    </xf>
    <xf numFmtId="49" fontId="18" fillId="0" borderId="0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Fill="1" applyBorder="1" applyAlignment="1" applyProtection="1">
      <alignment horizontal="right" vertical="center"/>
    </xf>
    <xf numFmtId="4" fontId="18" fillId="0" borderId="13" xfId="32" applyNumberFormat="1" applyFont="1" applyFill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left" vertical="center"/>
    </xf>
    <xf numFmtId="0" fontId="18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0" borderId="20" xfId="0" applyFont="1" applyFill="1" applyBorder="1" applyAlignment="1" applyProtection="1"/>
    <xf numFmtId="4" fontId="10" fillId="0" borderId="21" xfId="0" applyNumberFormat="1" applyFont="1" applyFill="1" applyBorder="1" applyAlignment="1" applyProtection="1">
      <alignment horizontal="right" vertical="center"/>
    </xf>
    <xf numFmtId="0" fontId="18" fillId="0" borderId="0" xfId="32" applyNumberFormat="1" applyFont="1" applyBorder="1" applyAlignment="1" applyProtection="1">
      <alignment horizontal="left" vertical="center"/>
    </xf>
    <xf numFmtId="4" fontId="18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10" fillId="0" borderId="0" xfId="0" applyNumberFormat="1" applyFont="1" applyFill="1" applyBorder="1" applyAlignment="1" applyProtection="1">
      <alignment vertical="center"/>
    </xf>
    <xf numFmtId="0" fontId="27" fillId="0" borderId="0" xfId="32" applyNumberFormat="1" applyFont="1" applyFill="1" applyBorder="1" applyAlignment="1" applyProtection="1">
      <alignment horizontal="left" vertical="center" wrapText="1"/>
    </xf>
    <xf numFmtId="4" fontId="18" fillId="0" borderId="0" xfId="32" applyNumberFormat="1" applyFont="1" applyBorder="1" applyAlignment="1" applyProtection="1">
      <alignment horizontal="center" vertical="center"/>
    </xf>
    <xf numFmtId="4" fontId="34" fillId="31" borderId="14" xfId="0" applyNumberFormat="1" applyFont="1" applyFill="1" applyBorder="1" applyAlignment="1" applyProtection="1">
      <alignment horizontal="center" vertical="center"/>
    </xf>
    <xf numFmtId="0" fontId="18" fillId="0" borderId="24" xfId="32" applyNumberFormat="1" applyFont="1" applyBorder="1" applyAlignment="1" applyProtection="1">
      <alignment vertical="center"/>
    </xf>
    <xf numFmtId="0" fontId="18" fillId="33" borderId="14" xfId="32" applyNumberFormat="1" applyFont="1" applyFill="1" applyBorder="1" applyAlignment="1" applyProtection="1">
      <alignment horizontal="center" vertical="center"/>
    </xf>
    <xf numFmtId="0" fontId="21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 wrapText="1"/>
    </xf>
    <xf numFmtId="49" fontId="22" fillId="25" borderId="14" xfId="37" applyNumberFormat="1" applyFont="1" applyFill="1" applyBorder="1" applyAlignment="1" applyProtection="1">
      <alignment horizontal="center" vertical="center" wrapText="1"/>
    </xf>
    <xf numFmtId="0" fontId="18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8" fillId="0" borderId="15" xfId="32" applyNumberFormat="1" applyFont="1" applyBorder="1" applyAlignment="1" applyProtection="1">
      <alignment horizontal="center" vertical="center"/>
    </xf>
    <xf numFmtId="4" fontId="1" fillId="32" borderId="22" xfId="0" applyNumberFormat="1" applyFont="1" applyFill="1" applyBorder="1" applyAlignment="1">
      <alignment horizontal="right" vertical="center"/>
    </xf>
    <xf numFmtId="4" fontId="10" fillId="34" borderId="22" xfId="0" applyNumberFormat="1" applyFont="1" applyFill="1" applyBorder="1" applyAlignment="1">
      <alignment horizontal="right" vertical="center"/>
    </xf>
    <xf numFmtId="0" fontId="10" fillId="34" borderId="20" xfId="0" applyFont="1" applyFill="1" applyBorder="1" applyAlignment="1"/>
    <xf numFmtId="0" fontId="18" fillId="0" borderId="25" xfId="32" applyNumberFormat="1" applyFont="1" applyBorder="1" applyAlignment="1" applyProtection="1">
      <alignment horizontal="center" vertical="center"/>
    </xf>
    <xf numFmtId="4" fontId="1" fillId="34" borderId="22" xfId="0" applyNumberFormat="1" applyFont="1" applyFill="1" applyBorder="1" applyAlignment="1">
      <alignment horizontal="right" vertical="center"/>
    </xf>
    <xf numFmtId="0" fontId="18" fillId="0" borderId="26" xfId="32" applyNumberFormat="1" applyFont="1" applyBorder="1" applyAlignment="1" applyProtection="1">
      <alignment horizontal="center" vertical="center"/>
    </xf>
    <xf numFmtId="4" fontId="1" fillId="34" borderId="12" xfId="0" applyNumberFormat="1" applyFont="1" applyFill="1" applyBorder="1" applyAlignment="1">
      <alignment horizontal="right" vertical="center"/>
    </xf>
    <xf numFmtId="0" fontId="18" fillId="0" borderId="27" xfId="32" applyNumberFormat="1" applyFont="1" applyBorder="1" applyAlignment="1" applyProtection="1">
      <alignment horizontal="center" vertical="center"/>
    </xf>
    <xf numFmtId="0" fontId="18" fillId="0" borderId="22" xfId="32" applyNumberFormat="1" applyFont="1" applyBorder="1" applyAlignment="1" applyProtection="1">
      <alignment horizontal="left" vertical="center"/>
    </xf>
    <xf numFmtId="49" fontId="23" fillId="28" borderId="28" xfId="0" applyNumberFormat="1" applyFont="1" applyFill="1" applyBorder="1" applyAlignment="1">
      <alignment horizontal="center"/>
    </xf>
    <xf numFmtId="0" fontId="24" fillId="28" borderId="29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49" fontId="25" fillId="0" borderId="28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28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8" fillId="0" borderId="22" xfId="32" applyNumberFormat="1" applyFont="1" applyBorder="1" applyAlignment="1">
      <alignment horizontal="center" vertical="center"/>
    </xf>
    <xf numFmtId="0" fontId="18" fillId="0" borderId="20" xfId="32" applyNumberFormat="1" applyFont="1" applyBorder="1" applyAlignment="1">
      <alignment horizontal="center" vertical="center"/>
    </xf>
    <xf numFmtId="0" fontId="18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18" fillId="0" borderId="21" xfId="32" applyNumberFormat="1" applyFont="1" applyBorder="1" applyAlignment="1" applyProtection="1">
      <alignment horizontal="center" vertical="center"/>
    </xf>
    <xf numFmtId="0" fontId="27" fillId="0" borderId="11" xfId="32" applyNumberFormat="1" applyFont="1" applyBorder="1" applyAlignment="1" applyProtection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1" fillId="28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8" fillId="0" borderId="28" xfId="32" applyNumberFormat="1" applyFont="1" applyBorder="1" applyAlignment="1" applyProtection="1">
      <alignment horizontal="center" vertical="center" wrapText="1"/>
    </xf>
    <xf numFmtId="0" fontId="18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11" xfId="32" applyNumberFormat="1" applyFont="1" applyBorder="1" applyAlignment="1" applyProtection="1">
      <alignment horizontal="left" vertical="center" wrapText="1"/>
    </xf>
    <xf numFmtId="0" fontId="32" fillId="0" borderId="0" xfId="32" applyNumberFormat="1" applyFont="1" applyBorder="1" applyAlignment="1" applyProtection="1">
      <alignment horizontal="left" vertical="center" wrapText="1"/>
    </xf>
    <xf numFmtId="49" fontId="32" fillId="0" borderId="11" xfId="32" quotePrefix="1" applyNumberFormat="1" applyFont="1" applyBorder="1" applyAlignment="1" applyProtection="1">
      <alignment horizontal="left" vertical="center" wrapText="1"/>
    </xf>
    <xf numFmtId="49" fontId="32" fillId="0" borderId="0" xfId="32" applyNumberFormat="1" applyFont="1" applyBorder="1" applyAlignment="1" applyProtection="1">
      <alignment horizontal="left" vertical="center" wrapText="1"/>
    </xf>
    <xf numFmtId="0" fontId="18" fillId="35" borderId="22" xfId="32" applyNumberFormat="1" applyFont="1" applyFill="1" applyBorder="1" applyAlignment="1" applyProtection="1">
      <alignment horizontal="left" vertical="center"/>
    </xf>
    <xf numFmtId="0" fontId="0" fillId="35" borderId="20" xfId="0" applyFill="1" applyBorder="1" applyAlignment="1" applyProtection="1">
      <alignment horizontal="left"/>
    </xf>
    <xf numFmtId="0" fontId="2" fillId="33" borderId="22" xfId="32" applyNumberFormat="1" applyFont="1" applyFill="1" applyBorder="1" applyAlignment="1" applyProtection="1">
      <alignment horizontal="center" vertical="center"/>
    </xf>
    <xf numFmtId="0" fontId="2" fillId="33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1" fillId="0" borderId="0" xfId="32" applyNumberFormat="1" applyFont="1" applyFill="1" applyBorder="1" applyAlignment="1" applyProtection="1">
      <alignment vertical="center"/>
    </xf>
    <xf numFmtId="0" fontId="36" fillId="0" borderId="0" xfId="0" applyFont="1" applyAlignment="1"/>
    <xf numFmtId="0" fontId="21" fillId="28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8" fillId="33" borderId="22" xfId="32" applyNumberFormat="1" applyFont="1" applyFill="1" applyBorder="1" applyAlignment="1" applyProtection="1">
      <alignment horizontal="left" vertical="center"/>
    </xf>
    <xf numFmtId="0" fontId="0" fillId="33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/>
    </xf>
    <xf numFmtId="0" fontId="10" fillId="0" borderId="20" xfId="0" applyFont="1" applyFill="1" applyBorder="1" applyAlignment="1" applyProtection="1">
      <alignment horizontal="left"/>
    </xf>
    <xf numFmtId="0" fontId="18" fillId="36" borderId="22" xfId="32" applyNumberFormat="1" applyFont="1" applyFill="1" applyBorder="1" applyAlignment="1" applyProtection="1">
      <alignment horizontal="center" vertical="center"/>
    </xf>
    <xf numFmtId="0" fontId="0" fillId="36" borderId="20" xfId="0" applyFill="1" applyBorder="1" applyAlignment="1" applyProtection="1"/>
    <xf numFmtId="0" fontId="0" fillId="36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35" borderId="21" xfId="0" applyFill="1" applyBorder="1" applyAlignment="1" applyProtection="1">
      <alignment horizontal="left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top" wrapText="1"/>
    </xf>
    <xf numFmtId="0" fontId="32" fillId="0" borderId="0" xfId="32" quotePrefix="1" applyNumberFormat="1" applyFont="1" applyBorder="1" applyAlignment="1" applyProtection="1">
      <alignment horizontal="left" vertical="top" wrapText="1"/>
    </xf>
    <xf numFmtId="0" fontId="0" fillId="33" borderId="20" xfId="0" applyFill="1" applyBorder="1" applyAlignment="1">
      <alignment horizontal="left"/>
    </xf>
    <xf numFmtId="0" fontId="0" fillId="33" borderId="21" xfId="0" applyFill="1" applyBorder="1" applyAlignment="1">
      <alignment horizontal="left"/>
    </xf>
    <xf numFmtId="0" fontId="0" fillId="36" borderId="20" xfId="0" applyFill="1" applyBorder="1" applyAlignment="1"/>
    <xf numFmtId="0" fontId="0" fillId="36" borderId="21" xfId="0" applyFill="1" applyBorder="1" applyAlignment="1"/>
    <xf numFmtId="0" fontId="18" fillId="0" borderId="19" xfId="32" applyNumberFormat="1" applyFont="1" applyBorder="1" applyAlignment="1" applyProtection="1">
      <alignment horizontal="left" vertical="center"/>
    </xf>
    <xf numFmtId="0" fontId="18" fillId="0" borderId="27" xfId="32" applyNumberFormat="1" applyFont="1" applyBorder="1" applyAlignment="1" applyProtection="1">
      <alignment horizontal="left" vertical="center"/>
    </xf>
    <xf numFmtId="0" fontId="18" fillId="32" borderId="20" xfId="32" applyNumberFormat="1" applyFont="1" applyFill="1" applyBorder="1" applyAlignment="1" applyProtection="1">
      <alignment horizontal="left" vertical="center"/>
    </xf>
    <xf numFmtId="0" fontId="18" fillId="32" borderId="21" xfId="32" applyNumberFormat="1" applyFont="1" applyFill="1" applyBorder="1" applyAlignment="1" applyProtection="1">
      <alignment horizontal="left" vertical="center"/>
    </xf>
    <xf numFmtId="0" fontId="18" fillId="34" borderId="20" xfId="32" applyNumberFormat="1" applyFont="1" applyFill="1" applyBorder="1" applyAlignment="1" applyProtection="1">
      <alignment horizontal="left" vertical="center"/>
    </xf>
    <xf numFmtId="0" fontId="18" fillId="34" borderId="21" xfId="32" applyNumberFormat="1" applyFont="1" applyFill="1" applyBorder="1" applyAlignment="1" applyProtection="1">
      <alignment horizontal="left" vertical="center"/>
    </xf>
    <xf numFmtId="0" fontId="18" fillId="34" borderId="13" xfId="32" applyNumberFormat="1" applyFont="1" applyFill="1" applyBorder="1" applyAlignment="1" applyProtection="1">
      <alignment horizontal="left" vertical="center"/>
    </xf>
    <xf numFmtId="0" fontId="18" fillId="34" borderId="23" xfId="32" applyNumberFormat="1" applyFont="1" applyFill="1" applyBorder="1" applyAlignment="1" applyProtection="1">
      <alignment horizontal="left" vertical="center"/>
    </xf>
    <xf numFmtId="0" fontId="2" fillId="34" borderId="22" xfId="32" applyNumberFormat="1" applyFont="1" applyFill="1" applyBorder="1" applyAlignment="1" applyProtection="1">
      <alignment horizontal="left" vertical="center"/>
    </xf>
    <xf numFmtId="0" fontId="2" fillId="34" borderId="20" xfId="32" applyNumberFormat="1" applyFont="1" applyFill="1" applyBorder="1" applyAlignment="1" applyProtection="1">
      <alignment horizontal="left" vertical="center"/>
    </xf>
    <xf numFmtId="0" fontId="2" fillId="34" borderId="21" xfId="32" applyNumberFormat="1" applyFont="1" applyFill="1" applyBorder="1" applyAlignment="1" applyProtection="1">
      <alignment horizontal="left" vertical="center"/>
    </xf>
    <xf numFmtId="0" fontId="18" fillId="0" borderId="20" xfId="32" applyNumberFormat="1" applyFont="1" applyBorder="1" applyAlignment="1" applyProtection="1">
      <alignment horizontal="left" vertical="center"/>
    </xf>
    <xf numFmtId="0" fontId="18" fillId="0" borderId="21" xfId="32" applyNumberFormat="1" applyFont="1" applyBorder="1" applyAlignment="1" applyProtection="1">
      <alignment horizontal="left" vertical="center"/>
    </xf>
    <xf numFmtId="0" fontId="18" fillId="36" borderId="14" xfId="32" applyNumberFormat="1" applyFont="1" applyFill="1" applyBorder="1" applyAlignment="1" applyProtection="1">
      <alignment horizontal="center" vertical="center"/>
    </xf>
    <xf numFmtId="0" fontId="18" fillId="36" borderId="26" xfId="32" applyNumberFormat="1" applyFont="1" applyFill="1" applyBorder="1" applyAlignment="1" applyProtection="1">
      <alignment horizontal="center" vertical="center"/>
    </xf>
    <xf numFmtId="4" fontId="18" fillId="27" borderId="12" xfId="32" applyNumberFormat="1" applyFont="1" applyFill="1" applyBorder="1" applyAlignment="1" applyProtection="1">
      <alignment horizontal="left" vertical="center" wrapText="1"/>
    </xf>
    <xf numFmtId="4" fontId="18" fillId="27" borderId="13" xfId="32" applyNumberFormat="1" applyFont="1" applyFill="1" applyBorder="1" applyAlignment="1" applyProtection="1">
      <alignment horizontal="left" vertical="center" wrapText="1"/>
    </xf>
    <xf numFmtId="4" fontId="18" fillId="27" borderId="23" xfId="32" applyNumberFormat="1" applyFont="1" applyFill="1" applyBorder="1" applyAlignment="1" applyProtection="1">
      <alignment horizontal="left" vertical="center" wrapText="1"/>
    </xf>
    <xf numFmtId="49" fontId="22" fillId="0" borderId="0" xfId="32" quotePrefix="1" applyNumberFormat="1" applyFont="1" applyBorder="1" applyAlignment="1" applyProtection="1">
      <alignment horizontal="left" vertical="center"/>
    </xf>
    <xf numFmtId="0" fontId="22" fillId="0" borderId="0" xfId="32" quotePrefix="1" applyNumberFormat="1" applyFont="1" applyBorder="1" applyAlignment="1" applyProtection="1">
      <alignment horizontal="left" vertical="center"/>
    </xf>
    <xf numFmtId="0" fontId="22" fillId="0" borderId="0" xfId="32" quotePrefix="1" applyNumberFormat="1" applyFont="1" applyBorder="1" applyAlignment="1" applyProtection="1">
      <alignment horizontal="center" vertical="center"/>
    </xf>
    <xf numFmtId="49" fontId="22" fillId="24" borderId="0" xfId="32" applyNumberFormat="1" applyFont="1" applyFill="1" applyBorder="1" applyAlignment="1" applyProtection="1">
      <alignment horizontal="center" vertical="center"/>
    </xf>
    <xf numFmtId="3" fontId="22" fillId="24" borderId="0" xfId="32" applyNumberFormat="1" applyFont="1" applyFill="1" applyBorder="1" applyAlignment="1" applyProtection="1">
      <alignment horizontal="center" vertical="center"/>
    </xf>
    <xf numFmtId="4" fontId="22" fillId="24" borderId="0" xfId="32" applyNumberFormat="1" applyFont="1" applyFill="1" applyBorder="1" applyAlignment="1" applyProtection="1">
      <alignment horizontal="right" vertical="center"/>
    </xf>
    <xf numFmtId="4" fontId="22" fillId="37" borderId="0" xfId="32" applyNumberFormat="1" applyFont="1" applyFill="1" applyBorder="1" applyAlignment="1" applyProtection="1">
      <alignment horizontal="right" vertical="center"/>
    </xf>
    <xf numFmtId="0" fontId="2" fillId="24" borderId="0" xfId="32" applyNumberFormat="1" applyFill="1" applyBorder="1" applyAlignment="1" applyProtection="1">
      <alignment horizontal="center" vertical="center"/>
    </xf>
    <xf numFmtId="0" fontId="22" fillId="0" borderId="0" xfId="32" quotePrefix="1" applyNumberFormat="1" applyFont="1" applyBorder="1" applyAlignment="1" applyProtection="1">
      <alignment horizontal="left" vertical="center" wrapText="1"/>
    </xf>
    <xf numFmtId="49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32" applyNumberFormat="1" applyFont="1" applyFill="1" applyBorder="1" applyAlignment="1" applyProtection="1">
      <alignment horizontal="center" vertical="center"/>
    </xf>
    <xf numFmtId="4" fontId="22" fillId="0" borderId="0" xfId="32" applyNumberFormat="1" applyFont="1" applyFill="1" applyBorder="1" applyAlignment="1" applyProtection="1">
      <alignment horizontal="right" vertical="center"/>
    </xf>
    <xf numFmtId="0" fontId="2" fillId="0" borderId="0" xfId="32" applyNumberFormat="1" applyFill="1" applyBorder="1" applyAlignment="1" applyProtection="1">
      <alignment horizontal="center" vertical="center"/>
    </xf>
    <xf numFmtId="3" fontId="39" fillId="0" borderId="0" xfId="32" applyNumberFormat="1" applyFont="1" applyFill="1" applyBorder="1" applyAlignment="1" applyProtection="1">
      <alignment vertical="center"/>
    </xf>
    <xf numFmtId="4" fontId="39" fillId="0" borderId="0" xfId="32" applyNumberFormat="1" applyFont="1" applyFill="1" applyBorder="1" applyAlignment="1" applyProtection="1">
      <alignment horizontal="righ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s="62" customFormat="1" ht="23.1" customHeight="1" x14ac:dyDescent="0.2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14" t="s">
        <v>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6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7" t="s">
        <v>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6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0" t="s">
        <v>13</v>
      </c>
      <c r="AB4" s="215"/>
      <c r="AC4" s="215"/>
      <c r="AD4" s="215"/>
      <c r="AE4" s="215"/>
      <c r="AF4" s="215"/>
      <c r="AG4" s="221"/>
      <c r="AH4" s="32">
        <v>30</v>
      </c>
    </row>
    <row r="5" spans="1:34" s="15" customFormat="1" ht="23.1" customHeight="1" x14ac:dyDescent="0.2">
      <c r="A5" s="217" t="s">
        <v>14</v>
      </c>
      <c r="B5" s="218"/>
      <c r="C5" s="219"/>
      <c r="D5" s="217" t="s">
        <v>15</v>
      </c>
      <c r="E5" s="218"/>
      <c r="F5" s="218"/>
      <c r="G5" s="218"/>
      <c r="H5" s="219"/>
      <c r="I5" s="217" t="s">
        <v>16</v>
      </c>
      <c r="J5" s="218"/>
      <c r="K5" s="219"/>
      <c r="L5" s="217" t="s">
        <v>1</v>
      </c>
      <c r="M5" s="218"/>
      <c r="N5" s="218"/>
      <c r="O5" s="217" t="s">
        <v>17</v>
      </c>
      <c r="P5" s="219"/>
      <c r="Q5" s="217" t="s">
        <v>18</v>
      </c>
      <c r="R5" s="218"/>
      <c r="S5" s="218"/>
      <c r="T5" s="219"/>
      <c r="U5" s="217" t="s">
        <v>19</v>
      </c>
      <c r="V5" s="218"/>
      <c r="W5" s="218"/>
      <c r="X5" s="58" t="s">
        <v>47</v>
      </c>
      <c r="Y5" s="217" t="s">
        <v>20</v>
      </c>
      <c r="Z5" s="219"/>
      <c r="AA5" s="222" t="s">
        <v>41</v>
      </c>
      <c r="AB5" s="223"/>
      <c r="AC5" s="223"/>
      <c r="AD5" s="223"/>
      <c r="AE5" s="223"/>
      <c r="AF5" s="223"/>
      <c r="AG5" s="223"/>
      <c r="AH5" s="224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1" t="s">
        <v>54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7"/>
      <c r="P3" s="227"/>
      <c r="Q3" s="227"/>
      <c r="R3" s="228"/>
    </row>
    <row r="4" spans="1:18" ht="23.1" customHeight="1" x14ac:dyDescent="0.2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s="62" customFormat="1" ht="23.1" customHeight="1" x14ac:dyDescent="0.2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9" t="s">
        <v>13</v>
      </c>
      <c r="L5" s="230"/>
      <c r="M5" s="230"/>
      <c r="N5" s="230"/>
      <c r="O5" s="230"/>
      <c r="P5" s="230"/>
      <c r="Q5" s="231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1"/>
  <sheetViews>
    <sheetView showGridLines="0" tabSelected="1" topLeftCell="L773" zoomScaleNormal="100" workbookViewId="0">
      <selection activeCell="AH784" sqref="AH784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8" t="s">
        <v>113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2" t="s">
        <v>114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0"/>
      <c r="AE4" s="243"/>
      <c r="AF4" s="243"/>
      <c r="AG4" s="243"/>
      <c r="AH4" s="244"/>
      <c r="AI4" s="237"/>
    </row>
    <row r="5" spans="1:38" s="90" customFormat="1" ht="23.1" customHeight="1" x14ac:dyDescent="0.2">
      <c r="A5" s="222" t="s">
        <v>14</v>
      </c>
      <c r="B5" s="232"/>
      <c r="C5" s="233"/>
      <c r="D5" s="222" t="s">
        <v>15</v>
      </c>
      <c r="E5" s="232"/>
      <c r="F5" s="232"/>
      <c r="G5" s="232"/>
      <c r="H5" s="232"/>
      <c r="I5" s="232"/>
      <c r="J5" s="232"/>
      <c r="K5" s="233"/>
      <c r="L5" s="222" t="s">
        <v>16</v>
      </c>
      <c r="M5" s="232"/>
      <c r="N5" s="233"/>
      <c r="O5" s="222" t="s">
        <v>1</v>
      </c>
      <c r="P5" s="232"/>
      <c r="Q5" s="232"/>
      <c r="R5" s="222" t="s">
        <v>17</v>
      </c>
      <c r="S5" s="233"/>
      <c r="T5" s="222" t="s">
        <v>18</v>
      </c>
      <c r="U5" s="232"/>
      <c r="V5" s="232"/>
      <c r="W5" s="233"/>
      <c r="X5" s="222" t="s">
        <v>19</v>
      </c>
      <c r="Y5" s="232"/>
      <c r="Z5" s="232"/>
      <c r="AA5" s="103" t="s">
        <v>47</v>
      </c>
      <c r="AB5" s="222" t="s">
        <v>20</v>
      </c>
      <c r="AC5" s="233"/>
      <c r="AD5" s="222" t="s">
        <v>63</v>
      </c>
      <c r="AE5" s="236"/>
      <c r="AF5" s="236"/>
      <c r="AG5" s="236"/>
      <c r="AH5" s="236"/>
      <c r="AI5" s="237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65</v>
      </c>
      <c r="H6" s="106" t="s">
        <v>66</v>
      </c>
      <c r="I6" s="142" t="s">
        <v>67</v>
      </c>
      <c r="J6" s="141" t="s">
        <v>68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57</v>
      </c>
      <c r="AE6" s="127" t="s">
        <v>115</v>
      </c>
      <c r="AF6" s="127" t="s">
        <v>60</v>
      </c>
      <c r="AG6" s="128" t="s">
        <v>59</v>
      </c>
      <c r="AH6" s="131" t="s">
        <v>61</v>
      </c>
      <c r="AI6" s="129" t="s">
        <v>64</v>
      </c>
      <c r="AJ6" s="234" t="s">
        <v>116</v>
      </c>
      <c r="AK6" s="235"/>
      <c r="AL6" s="235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A8" s="108">
        <v>2020</v>
      </c>
      <c r="B8" s="108">
        <v>597</v>
      </c>
      <c r="C8" s="109" t="s">
        <v>117</v>
      </c>
      <c r="D8" s="297" t="s">
        <v>118</v>
      </c>
      <c r="E8" s="109" t="s">
        <v>119</v>
      </c>
      <c r="F8" s="298" t="s">
        <v>120</v>
      </c>
      <c r="G8" s="112">
        <v>254.8</v>
      </c>
      <c r="H8" s="112">
        <v>9.8000000000000007</v>
      </c>
      <c r="I8" s="107" t="s">
        <v>121</v>
      </c>
      <c r="J8" s="112">
        <f>IF(I8="SI", G8-H8,G8)</f>
        <v>245</v>
      </c>
      <c r="K8" s="299" t="s">
        <v>122</v>
      </c>
      <c r="L8" s="108">
        <v>2020</v>
      </c>
      <c r="M8" s="108">
        <v>6572</v>
      </c>
      <c r="N8" s="109" t="s">
        <v>117</v>
      </c>
      <c r="O8" s="111" t="s">
        <v>123</v>
      </c>
      <c r="P8" s="109" t="s">
        <v>124</v>
      </c>
      <c r="Q8" s="109" t="s">
        <v>125</v>
      </c>
      <c r="R8" s="108">
        <v>4</v>
      </c>
      <c r="S8" s="111" t="s">
        <v>126</v>
      </c>
      <c r="T8" s="108">
        <v>1010203</v>
      </c>
      <c r="U8" s="108">
        <v>140</v>
      </c>
      <c r="V8" s="108">
        <v>1066</v>
      </c>
      <c r="W8" s="108">
        <v>99</v>
      </c>
      <c r="X8" s="113">
        <v>2020</v>
      </c>
      <c r="Y8" s="113">
        <v>229</v>
      </c>
      <c r="Z8" s="113">
        <v>0</v>
      </c>
      <c r="AA8" s="114" t="s">
        <v>127</v>
      </c>
      <c r="AB8" s="108">
        <v>99</v>
      </c>
      <c r="AC8" s="109" t="s">
        <v>128</v>
      </c>
      <c r="AD8" s="300" t="s">
        <v>129</v>
      </c>
      <c r="AE8" s="300" t="s">
        <v>130</v>
      </c>
      <c r="AF8" s="301">
        <f>AE8-AD8</f>
        <v>19</v>
      </c>
      <c r="AG8" s="302">
        <f>IF(AI8="SI", 0,J8)</f>
        <v>245</v>
      </c>
      <c r="AH8" s="303">
        <f>AG8*AF8</f>
        <v>4655</v>
      </c>
      <c r="AI8" s="304" t="s">
        <v>131</v>
      </c>
    </row>
    <row r="9" spans="1:38" x14ac:dyDescent="0.2">
      <c r="A9" s="108">
        <v>2020</v>
      </c>
      <c r="B9" s="108">
        <v>599</v>
      </c>
      <c r="C9" s="109" t="s">
        <v>117</v>
      </c>
      <c r="D9" s="297" t="s">
        <v>132</v>
      </c>
      <c r="E9" s="109" t="s">
        <v>133</v>
      </c>
      <c r="F9" s="298" t="s">
        <v>134</v>
      </c>
      <c r="G9" s="112">
        <v>148.22999999999999</v>
      </c>
      <c r="H9" s="112">
        <v>26.73</v>
      </c>
      <c r="I9" s="107" t="s">
        <v>121</v>
      </c>
      <c r="J9" s="112">
        <f>IF(I9="SI", G9-H9,G9)</f>
        <v>121.49999999999999</v>
      </c>
      <c r="K9" s="299" t="s">
        <v>135</v>
      </c>
      <c r="L9" s="108">
        <v>2020</v>
      </c>
      <c r="M9" s="108">
        <v>6570</v>
      </c>
      <c r="N9" s="109" t="s">
        <v>117</v>
      </c>
      <c r="O9" s="111" t="s">
        <v>136</v>
      </c>
      <c r="P9" s="109" t="s">
        <v>137</v>
      </c>
      <c r="Q9" s="109" t="s">
        <v>125</v>
      </c>
      <c r="R9" s="108">
        <v>2</v>
      </c>
      <c r="S9" s="111" t="s">
        <v>138</v>
      </c>
      <c r="T9" s="108">
        <v>1080103</v>
      </c>
      <c r="U9" s="108">
        <v>2780</v>
      </c>
      <c r="V9" s="108">
        <v>1927</v>
      </c>
      <c r="W9" s="108">
        <v>1</v>
      </c>
      <c r="X9" s="113">
        <v>2020</v>
      </c>
      <c r="Y9" s="113">
        <v>295</v>
      </c>
      <c r="Z9" s="113">
        <v>1</v>
      </c>
      <c r="AA9" s="114" t="s">
        <v>139</v>
      </c>
      <c r="AB9" s="108">
        <v>83</v>
      </c>
      <c r="AC9" s="109" t="s">
        <v>140</v>
      </c>
      <c r="AD9" s="300" t="s">
        <v>129</v>
      </c>
      <c r="AE9" s="300" t="s">
        <v>141</v>
      </c>
      <c r="AF9" s="301">
        <f>AE9-AD9</f>
        <v>11</v>
      </c>
      <c r="AG9" s="302">
        <f>IF(AI9="SI", 0,J9)</f>
        <v>121.49999999999999</v>
      </c>
      <c r="AH9" s="303">
        <f>AG9*AF9</f>
        <v>1336.4999999999998</v>
      </c>
      <c r="AI9" s="304" t="s">
        <v>131</v>
      </c>
    </row>
    <row r="10" spans="1:38" x14ac:dyDescent="0.2">
      <c r="A10" s="108">
        <v>2020</v>
      </c>
      <c r="B10" s="108">
        <v>600</v>
      </c>
      <c r="C10" s="109" t="s">
        <v>117</v>
      </c>
      <c r="D10" s="297" t="s">
        <v>142</v>
      </c>
      <c r="E10" s="109" t="s">
        <v>117</v>
      </c>
      <c r="F10" s="298" t="s">
        <v>143</v>
      </c>
      <c r="G10" s="112">
        <v>83.53</v>
      </c>
      <c r="H10" s="112">
        <v>15.06</v>
      </c>
      <c r="I10" s="107" t="s">
        <v>121</v>
      </c>
      <c r="J10" s="112">
        <f>IF(I10="SI", G10-H10,G10)</f>
        <v>68.47</v>
      </c>
      <c r="K10" s="299" t="s">
        <v>144</v>
      </c>
      <c r="L10" s="108">
        <v>2020</v>
      </c>
      <c r="M10" s="108">
        <v>6586</v>
      </c>
      <c r="N10" s="109" t="s">
        <v>117</v>
      </c>
      <c r="O10" s="111" t="s">
        <v>145</v>
      </c>
      <c r="P10" s="109" t="s">
        <v>146</v>
      </c>
      <c r="Q10" s="109" t="s">
        <v>147</v>
      </c>
      <c r="R10" s="108">
        <v>2</v>
      </c>
      <c r="S10" s="111" t="s">
        <v>138</v>
      </c>
      <c r="T10" s="108">
        <v>1010503</v>
      </c>
      <c r="U10" s="108">
        <v>470</v>
      </c>
      <c r="V10" s="108">
        <v>1161</v>
      </c>
      <c r="W10" s="108">
        <v>99</v>
      </c>
      <c r="X10" s="113">
        <v>2020</v>
      </c>
      <c r="Y10" s="113">
        <v>307</v>
      </c>
      <c r="Z10" s="113">
        <v>0</v>
      </c>
      <c r="AA10" s="114" t="s">
        <v>139</v>
      </c>
      <c r="AB10" s="108">
        <v>79</v>
      </c>
      <c r="AC10" s="109" t="s">
        <v>140</v>
      </c>
      <c r="AD10" s="300" t="s">
        <v>148</v>
      </c>
      <c r="AE10" s="300" t="s">
        <v>141</v>
      </c>
      <c r="AF10" s="301">
        <f>AE10-AD10</f>
        <v>8</v>
      </c>
      <c r="AG10" s="302">
        <f>IF(AI10="SI", 0,J10)</f>
        <v>68.47</v>
      </c>
      <c r="AH10" s="303">
        <f>AG10*AF10</f>
        <v>547.76</v>
      </c>
      <c r="AI10" s="304" t="s">
        <v>131</v>
      </c>
    </row>
    <row r="11" spans="1:38" x14ac:dyDescent="0.2">
      <c r="A11" s="108">
        <v>2020</v>
      </c>
      <c r="B11" s="108">
        <v>601</v>
      </c>
      <c r="C11" s="109" t="s">
        <v>117</v>
      </c>
      <c r="D11" s="297" t="s">
        <v>149</v>
      </c>
      <c r="E11" s="109" t="s">
        <v>117</v>
      </c>
      <c r="F11" s="298" t="s">
        <v>150</v>
      </c>
      <c r="G11" s="112">
        <v>12832.06</v>
      </c>
      <c r="H11" s="112">
        <v>1166.55</v>
      </c>
      <c r="I11" s="107" t="s">
        <v>121</v>
      </c>
      <c r="J11" s="112">
        <f>IF(I11="SI", G11-H11,G11)</f>
        <v>11665.51</v>
      </c>
      <c r="K11" s="299" t="s">
        <v>125</v>
      </c>
      <c r="L11" s="108">
        <v>2020</v>
      </c>
      <c r="M11" s="108">
        <v>6584</v>
      </c>
      <c r="N11" s="109" t="s">
        <v>117</v>
      </c>
      <c r="O11" s="111" t="s">
        <v>151</v>
      </c>
      <c r="P11" s="109" t="s">
        <v>152</v>
      </c>
      <c r="Q11" s="109" t="s">
        <v>125</v>
      </c>
      <c r="R11" s="108">
        <v>4</v>
      </c>
      <c r="S11" s="111" t="s">
        <v>126</v>
      </c>
      <c r="T11" s="108">
        <v>1090505</v>
      </c>
      <c r="U11" s="108">
        <v>3570</v>
      </c>
      <c r="V11" s="108">
        <v>1737</v>
      </c>
      <c r="W11" s="108">
        <v>99</v>
      </c>
      <c r="X11" s="113">
        <v>2020</v>
      </c>
      <c r="Y11" s="113">
        <v>51</v>
      </c>
      <c r="Z11" s="113">
        <v>0</v>
      </c>
      <c r="AA11" s="114" t="s">
        <v>127</v>
      </c>
      <c r="AB11" s="108">
        <v>97</v>
      </c>
      <c r="AC11" s="109" t="s">
        <v>128</v>
      </c>
      <c r="AD11" s="300" t="s">
        <v>148</v>
      </c>
      <c r="AE11" s="300" t="s">
        <v>130</v>
      </c>
      <c r="AF11" s="301">
        <f>AE11-AD11</f>
        <v>16</v>
      </c>
      <c r="AG11" s="302">
        <f>IF(AI11="SI", 0,J11)</f>
        <v>11665.51</v>
      </c>
      <c r="AH11" s="303">
        <f>AG11*AF11</f>
        <v>186648.16</v>
      </c>
      <c r="AI11" s="304" t="s">
        <v>131</v>
      </c>
    </row>
    <row r="12" spans="1:38" x14ac:dyDescent="0.2">
      <c r="A12" s="108">
        <v>2020</v>
      </c>
      <c r="B12" s="108">
        <v>602</v>
      </c>
      <c r="C12" s="109" t="s">
        <v>117</v>
      </c>
      <c r="D12" s="297" t="s">
        <v>153</v>
      </c>
      <c r="E12" s="109" t="s">
        <v>154</v>
      </c>
      <c r="F12" s="298" t="s">
        <v>155</v>
      </c>
      <c r="G12" s="112">
        <v>50.45</v>
      </c>
      <c r="H12" s="112">
        <v>0</v>
      </c>
      <c r="I12" s="107" t="s">
        <v>131</v>
      </c>
      <c r="J12" s="112">
        <f>IF(I12="SI", G12-H12,G12)</f>
        <v>50.45</v>
      </c>
      <c r="K12" s="299" t="s">
        <v>156</v>
      </c>
      <c r="L12" s="108">
        <v>2020</v>
      </c>
      <c r="M12" s="108">
        <v>6565</v>
      </c>
      <c r="N12" s="109" t="s">
        <v>117</v>
      </c>
      <c r="O12" s="111" t="s">
        <v>157</v>
      </c>
      <c r="P12" s="109" t="s">
        <v>158</v>
      </c>
      <c r="Q12" s="109" t="s">
        <v>159</v>
      </c>
      <c r="R12" s="108">
        <v>4</v>
      </c>
      <c r="S12" s="111" t="s">
        <v>126</v>
      </c>
      <c r="T12" s="108">
        <v>1040202</v>
      </c>
      <c r="U12" s="108">
        <v>1560</v>
      </c>
      <c r="V12" s="108">
        <v>1368</v>
      </c>
      <c r="W12" s="108">
        <v>99</v>
      </c>
      <c r="X12" s="113">
        <v>2020</v>
      </c>
      <c r="Y12" s="113">
        <v>223</v>
      </c>
      <c r="Z12" s="113">
        <v>0</v>
      </c>
      <c r="AA12" s="114" t="s">
        <v>127</v>
      </c>
      <c r="AB12" s="108">
        <v>95</v>
      </c>
      <c r="AC12" s="109" t="s">
        <v>128</v>
      </c>
      <c r="AD12" s="300" t="s">
        <v>160</v>
      </c>
      <c r="AE12" s="300" t="s">
        <v>130</v>
      </c>
      <c r="AF12" s="301">
        <f>AE12-AD12</f>
        <v>18</v>
      </c>
      <c r="AG12" s="302">
        <f>IF(AI12="SI", 0,J12)</f>
        <v>50.45</v>
      </c>
      <c r="AH12" s="303">
        <f>AG12*AF12</f>
        <v>908.1</v>
      </c>
      <c r="AI12" s="304" t="s">
        <v>131</v>
      </c>
    </row>
    <row r="13" spans="1:38" x14ac:dyDescent="0.2">
      <c r="A13" s="108">
        <v>2020</v>
      </c>
      <c r="B13" s="108">
        <v>604</v>
      </c>
      <c r="C13" s="109" t="s">
        <v>117</v>
      </c>
      <c r="D13" s="297" t="s">
        <v>161</v>
      </c>
      <c r="E13" s="109" t="s">
        <v>119</v>
      </c>
      <c r="F13" s="298" t="s">
        <v>162</v>
      </c>
      <c r="G13" s="112">
        <v>282.06</v>
      </c>
      <c r="H13" s="112">
        <v>50.86</v>
      </c>
      <c r="I13" s="107" t="s">
        <v>121</v>
      </c>
      <c r="J13" s="112">
        <f>IF(I13="SI", G13-H13,G13)</f>
        <v>231.2</v>
      </c>
      <c r="K13" s="299" t="s">
        <v>163</v>
      </c>
      <c r="L13" s="108">
        <v>2020</v>
      </c>
      <c r="M13" s="108">
        <v>6567</v>
      </c>
      <c r="N13" s="109" t="s">
        <v>117</v>
      </c>
      <c r="O13" s="111" t="s">
        <v>164</v>
      </c>
      <c r="P13" s="109" t="s">
        <v>165</v>
      </c>
      <c r="Q13" s="109" t="s">
        <v>125</v>
      </c>
      <c r="R13" s="108">
        <v>1</v>
      </c>
      <c r="S13" s="111" t="s">
        <v>166</v>
      </c>
      <c r="T13" s="108">
        <v>1010203</v>
      </c>
      <c r="U13" s="108">
        <v>140</v>
      </c>
      <c r="V13" s="108">
        <v>1043</v>
      </c>
      <c r="W13" s="108">
        <v>1</v>
      </c>
      <c r="X13" s="113">
        <v>2020</v>
      </c>
      <c r="Y13" s="113">
        <v>332</v>
      </c>
      <c r="Z13" s="113">
        <v>0</v>
      </c>
      <c r="AA13" s="114" t="s">
        <v>139</v>
      </c>
      <c r="AB13" s="108">
        <v>78</v>
      </c>
      <c r="AC13" s="109" t="s">
        <v>140</v>
      </c>
      <c r="AD13" s="300" t="s">
        <v>129</v>
      </c>
      <c r="AE13" s="300" t="s">
        <v>141</v>
      </c>
      <c r="AF13" s="301">
        <f>AE13-AD13</f>
        <v>11</v>
      </c>
      <c r="AG13" s="302">
        <f>IF(AI13="SI", 0,J13)</f>
        <v>231.2</v>
      </c>
      <c r="AH13" s="303">
        <f>AG13*AF13</f>
        <v>2543.1999999999998</v>
      </c>
      <c r="AI13" s="304" t="s">
        <v>131</v>
      </c>
    </row>
    <row r="14" spans="1:38" x14ac:dyDescent="0.2">
      <c r="A14" s="108">
        <v>2020</v>
      </c>
      <c r="B14" s="108">
        <v>605</v>
      </c>
      <c r="C14" s="109" t="s">
        <v>117</v>
      </c>
      <c r="D14" s="297" t="s">
        <v>167</v>
      </c>
      <c r="E14" s="109" t="s">
        <v>119</v>
      </c>
      <c r="F14" s="298" t="s">
        <v>168</v>
      </c>
      <c r="G14" s="112">
        <v>219.6</v>
      </c>
      <c r="H14" s="112">
        <v>39.6</v>
      </c>
      <c r="I14" s="107" t="s">
        <v>121</v>
      </c>
      <c r="J14" s="112">
        <f>IF(I14="SI", G14-H14,G14)</f>
        <v>180</v>
      </c>
      <c r="K14" s="299" t="s">
        <v>163</v>
      </c>
      <c r="L14" s="108">
        <v>2020</v>
      </c>
      <c r="M14" s="108">
        <v>6568</v>
      </c>
      <c r="N14" s="109" t="s">
        <v>117</v>
      </c>
      <c r="O14" s="111" t="s">
        <v>164</v>
      </c>
      <c r="P14" s="109" t="s">
        <v>165</v>
      </c>
      <c r="Q14" s="109" t="s">
        <v>125</v>
      </c>
      <c r="R14" s="108">
        <v>4</v>
      </c>
      <c r="S14" s="111" t="s">
        <v>126</v>
      </c>
      <c r="T14" s="108">
        <v>1100403</v>
      </c>
      <c r="U14" s="108">
        <v>4100</v>
      </c>
      <c r="V14" s="108">
        <v>1574</v>
      </c>
      <c r="W14" s="108">
        <v>1</v>
      </c>
      <c r="X14" s="113">
        <v>2020</v>
      </c>
      <c r="Y14" s="113">
        <v>333</v>
      </c>
      <c r="Z14" s="113">
        <v>0</v>
      </c>
      <c r="AA14" s="114" t="s">
        <v>127</v>
      </c>
      <c r="AB14" s="108">
        <v>96</v>
      </c>
      <c r="AC14" s="109" t="s">
        <v>128</v>
      </c>
      <c r="AD14" s="300" t="s">
        <v>129</v>
      </c>
      <c r="AE14" s="300" t="s">
        <v>130</v>
      </c>
      <c r="AF14" s="301">
        <f>AE14-AD14</f>
        <v>19</v>
      </c>
      <c r="AG14" s="302">
        <f>IF(AI14="SI", 0,J14)</f>
        <v>180</v>
      </c>
      <c r="AH14" s="303">
        <f>AG14*AF14</f>
        <v>3420</v>
      </c>
      <c r="AI14" s="304" t="s">
        <v>131</v>
      </c>
    </row>
    <row r="15" spans="1:38" x14ac:dyDescent="0.2">
      <c r="A15" s="108">
        <v>2020</v>
      </c>
      <c r="B15" s="108">
        <v>606</v>
      </c>
      <c r="C15" s="109" t="s">
        <v>117</v>
      </c>
      <c r="D15" s="297" t="s">
        <v>169</v>
      </c>
      <c r="E15" s="109" t="s">
        <v>119</v>
      </c>
      <c r="F15" s="298" t="s">
        <v>170</v>
      </c>
      <c r="G15" s="112">
        <v>3196.44</v>
      </c>
      <c r="H15" s="112">
        <v>290.58999999999997</v>
      </c>
      <c r="I15" s="107" t="s">
        <v>121</v>
      </c>
      <c r="J15" s="112">
        <f>IF(I15="SI", G15-H15,G15)</f>
        <v>2905.85</v>
      </c>
      <c r="K15" s="299" t="s">
        <v>125</v>
      </c>
      <c r="L15" s="108">
        <v>2020</v>
      </c>
      <c r="M15" s="108">
        <v>6569</v>
      </c>
      <c r="N15" s="109" t="s">
        <v>117</v>
      </c>
      <c r="O15" s="111" t="s">
        <v>151</v>
      </c>
      <c r="P15" s="109" t="s">
        <v>152</v>
      </c>
      <c r="Q15" s="109" t="s">
        <v>125</v>
      </c>
      <c r="R15" s="108">
        <v>4</v>
      </c>
      <c r="S15" s="111" t="s">
        <v>126</v>
      </c>
      <c r="T15" s="108">
        <v>1090505</v>
      </c>
      <c r="U15" s="108">
        <v>3570</v>
      </c>
      <c r="V15" s="108">
        <v>1737</v>
      </c>
      <c r="W15" s="108">
        <v>99</v>
      </c>
      <c r="X15" s="113">
        <v>2020</v>
      </c>
      <c r="Y15" s="113">
        <v>51</v>
      </c>
      <c r="Z15" s="113">
        <v>0</v>
      </c>
      <c r="AA15" s="114" t="s">
        <v>127</v>
      </c>
      <c r="AB15" s="108">
        <v>97</v>
      </c>
      <c r="AC15" s="109" t="s">
        <v>128</v>
      </c>
      <c r="AD15" s="300" t="s">
        <v>129</v>
      </c>
      <c r="AE15" s="300" t="s">
        <v>130</v>
      </c>
      <c r="AF15" s="301">
        <f>AE15-AD15</f>
        <v>19</v>
      </c>
      <c r="AG15" s="302">
        <f>IF(AI15="SI", 0,J15)</f>
        <v>2905.85</v>
      </c>
      <c r="AH15" s="303">
        <f>AG15*AF15</f>
        <v>55211.15</v>
      </c>
      <c r="AI15" s="304" t="s">
        <v>131</v>
      </c>
    </row>
    <row r="16" spans="1:38" x14ac:dyDescent="0.2">
      <c r="A16" s="108">
        <v>2020</v>
      </c>
      <c r="B16" s="108">
        <v>607</v>
      </c>
      <c r="C16" s="109" t="s">
        <v>117</v>
      </c>
      <c r="D16" s="297" t="s">
        <v>171</v>
      </c>
      <c r="E16" s="109" t="s">
        <v>119</v>
      </c>
      <c r="F16" s="298" t="s">
        <v>172</v>
      </c>
      <c r="G16" s="112">
        <v>3172</v>
      </c>
      <c r="H16" s="112">
        <v>572</v>
      </c>
      <c r="I16" s="107" t="s">
        <v>121</v>
      </c>
      <c r="J16" s="112">
        <f>IF(I16="SI", G16-H16,G16)</f>
        <v>2600</v>
      </c>
      <c r="K16" s="299" t="s">
        <v>125</v>
      </c>
      <c r="L16" s="108">
        <v>2020</v>
      </c>
      <c r="M16" s="108">
        <v>6564</v>
      </c>
      <c r="N16" s="109" t="s">
        <v>117</v>
      </c>
      <c r="O16" s="111" t="s">
        <v>173</v>
      </c>
      <c r="P16" s="109" t="s">
        <v>174</v>
      </c>
      <c r="Q16" s="109" t="s">
        <v>175</v>
      </c>
      <c r="R16" s="108">
        <v>3</v>
      </c>
      <c r="S16" s="111" t="s">
        <v>176</v>
      </c>
      <c r="T16" s="108">
        <v>1010103</v>
      </c>
      <c r="U16" s="108">
        <v>30</v>
      </c>
      <c r="V16" s="108">
        <v>1010</v>
      </c>
      <c r="W16" s="108">
        <v>99</v>
      </c>
      <c r="X16" s="113">
        <v>2020</v>
      </c>
      <c r="Y16" s="113">
        <v>167</v>
      </c>
      <c r="Z16" s="113">
        <v>0</v>
      </c>
      <c r="AA16" s="114" t="s">
        <v>177</v>
      </c>
      <c r="AB16" s="108">
        <v>29</v>
      </c>
      <c r="AC16" s="109" t="s">
        <v>177</v>
      </c>
      <c r="AD16" s="300" t="s">
        <v>160</v>
      </c>
      <c r="AE16" s="300" t="s">
        <v>178</v>
      </c>
      <c r="AF16" s="301">
        <f>AE16-AD16</f>
        <v>16</v>
      </c>
      <c r="AG16" s="302">
        <f>IF(AI16="SI", 0,J16)</f>
        <v>2600</v>
      </c>
      <c r="AH16" s="303">
        <f>AG16*AF16</f>
        <v>41600</v>
      </c>
      <c r="AI16" s="304" t="s">
        <v>131</v>
      </c>
    </row>
    <row r="17" spans="1:35" x14ac:dyDescent="0.2">
      <c r="A17" s="108">
        <v>2020</v>
      </c>
      <c r="B17" s="108">
        <v>608</v>
      </c>
      <c r="C17" s="109" t="s">
        <v>179</v>
      </c>
      <c r="D17" s="297" t="s">
        <v>180</v>
      </c>
      <c r="E17" s="109" t="s">
        <v>181</v>
      </c>
      <c r="F17" s="298" t="s">
        <v>182</v>
      </c>
      <c r="G17" s="112">
        <v>37.979999999999997</v>
      </c>
      <c r="H17" s="112">
        <v>6.85</v>
      </c>
      <c r="I17" s="107" t="s">
        <v>121</v>
      </c>
      <c r="J17" s="112">
        <f>IF(I17="SI", G17-H17,G17)</f>
        <v>31.129999999999995</v>
      </c>
      <c r="K17" s="299" t="s">
        <v>183</v>
      </c>
      <c r="L17" s="108">
        <v>2020</v>
      </c>
      <c r="M17" s="108">
        <v>6675</v>
      </c>
      <c r="N17" s="109" t="s">
        <v>184</v>
      </c>
      <c r="O17" s="111" t="s">
        <v>185</v>
      </c>
      <c r="P17" s="109" t="s">
        <v>186</v>
      </c>
      <c r="Q17" s="109" t="s">
        <v>125</v>
      </c>
      <c r="R17" s="108">
        <v>2</v>
      </c>
      <c r="S17" s="111" t="s">
        <v>138</v>
      </c>
      <c r="T17" s="108">
        <v>1010502</v>
      </c>
      <c r="U17" s="108">
        <v>460</v>
      </c>
      <c r="V17" s="108">
        <v>1156</v>
      </c>
      <c r="W17" s="108">
        <v>1</v>
      </c>
      <c r="X17" s="113">
        <v>2020</v>
      </c>
      <c r="Y17" s="113">
        <v>293</v>
      </c>
      <c r="Z17" s="113">
        <v>3</v>
      </c>
      <c r="AA17" s="114" t="s">
        <v>139</v>
      </c>
      <c r="AB17" s="108">
        <v>86</v>
      </c>
      <c r="AC17" s="109" t="s">
        <v>140</v>
      </c>
      <c r="AD17" s="300" t="s">
        <v>187</v>
      </c>
      <c r="AE17" s="300" t="s">
        <v>141</v>
      </c>
      <c r="AF17" s="301">
        <f>AE17-AD17</f>
        <v>6</v>
      </c>
      <c r="AG17" s="302">
        <f>IF(AI17="SI", 0,J17)</f>
        <v>31.129999999999995</v>
      </c>
      <c r="AH17" s="303">
        <f>AG17*AF17</f>
        <v>186.77999999999997</v>
      </c>
      <c r="AI17" s="304" t="s">
        <v>131</v>
      </c>
    </row>
    <row r="18" spans="1:35" x14ac:dyDescent="0.2">
      <c r="A18" s="108">
        <v>2020</v>
      </c>
      <c r="B18" s="108">
        <v>609</v>
      </c>
      <c r="C18" s="109" t="s">
        <v>179</v>
      </c>
      <c r="D18" s="297" t="s">
        <v>188</v>
      </c>
      <c r="E18" s="109" t="s">
        <v>189</v>
      </c>
      <c r="F18" s="298" t="s">
        <v>190</v>
      </c>
      <c r="G18" s="112">
        <v>4567.68</v>
      </c>
      <c r="H18" s="112">
        <v>823.68</v>
      </c>
      <c r="I18" s="107" t="s">
        <v>131</v>
      </c>
      <c r="J18" s="112">
        <f>IF(I18="SI", G18-H18,G18)</f>
        <v>4567.68</v>
      </c>
      <c r="K18" s="299" t="s">
        <v>191</v>
      </c>
      <c r="L18" s="108">
        <v>2020</v>
      </c>
      <c r="M18" s="108">
        <v>6708</v>
      </c>
      <c r="N18" s="109" t="s">
        <v>189</v>
      </c>
      <c r="O18" s="111" t="s">
        <v>192</v>
      </c>
      <c r="P18" s="109" t="s">
        <v>193</v>
      </c>
      <c r="Q18" s="109" t="s">
        <v>125</v>
      </c>
      <c r="R18" s="108">
        <v>2</v>
      </c>
      <c r="S18" s="111" t="s">
        <v>138</v>
      </c>
      <c r="T18" s="108">
        <v>2010501</v>
      </c>
      <c r="U18" s="108">
        <v>6130</v>
      </c>
      <c r="V18" s="108">
        <v>3069</v>
      </c>
      <c r="W18" s="108">
        <v>99</v>
      </c>
      <c r="X18" s="113">
        <v>2019</v>
      </c>
      <c r="Y18" s="113">
        <v>226</v>
      </c>
      <c r="Z18" s="113">
        <v>0</v>
      </c>
      <c r="AA18" s="114" t="s">
        <v>127</v>
      </c>
      <c r="AB18" s="108">
        <v>152</v>
      </c>
      <c r="AC18" s="109" t="s">
        <v>194</v>
      </c>
      <c r="AD18" s="300" t="s">
        <v>195</v>
      </c>
      <c r="AE18" s="300" t="s">
        <v>196</v>
      </c>
      <c r="AF18" s="301">
        <f>AE18-AD18</f>
        <v>40</v>
      </c>
      <c r="AG18" s="302">
        <f>IF(AI18="SI", 0,J18)</f>
        <v>4567.68</v>
      </c>
      <c r="AH18" s="303">
        <f>AG18*AF18</f>
        <v>182707.20000000001</v>
      </c>
      <c r="AI18" s="304" t="s">
        <v>131</v>
      </c>
    </row>
    <row r="19" spans="1:35" x14ac:dyDescent="0.2">
      <c r="A19" s="108">
        <v>2020</v>
      </c>
      <c r="B19" s="108">
        <v>611</v>
      </c>
      <c r="C19" s="109" t="s">
        <v>197</v>
      </c>
      <c r="D19" s="297" t="s">
        <v>198</v>
      </c>
      <c r="E19" s="109" t="s">
        <v>199</v>
      </c>
      <c r="F19" s="298" t="s">
        <v>200</v>
      </c>
      <c r="G19" s="112">
        <v>334.65</v>
      </c>
      <c r="H19" s="112">
        <v>60.35</v>
      </c>
      <c r="I19" s="107" t="s">
        <v>121</v>
      </c>
      <c r="J19" s="112">
        <f>IF(I19="SI", G19-H19,G19)</f>
        <v>274.29999999999995</v>
      </c>
      <c r="K19" s="299" t="s">
        <v>201</v>
      </c>
      <c r="L19" s="108">
        <v>2020</v>
      </c>
      <c r="M19" s="108">
        <v>6794</v>
      </c>
      <c r="N19" s="109" t="s">
        <v>202</v>
      </c>
      <c r="O19" s="111" t="s">
        <v>203</v>
      </c>
      <c r="P19" s="109" t="s">
        <v>204</v>
      </c>
      <c r="Q19" s="109" t="s">
        <v>125</v>
      </c>
      <c r="R19" s="108">
        <v>3</v>
      </c>
      <c r="S19" s="111" t="s">
        <v>176</v>
      </c>
      <c r="T19" s="108">
        <v>1030102</v>
      </c>
      <c r="U19" s="108">
        <v>1120</v>
      </c>
      <c r="V19" s="108">
        <v>1265</v>
      </c>
      <c r="W19" s="108">
        <v>99</v>
      </c>
      <c r="X19" s="113">
        <v>2020</v>
      </c>
      <c r="Y19" s="113">
        <v>270</v>
      </c>
      <c r="Z19" s="113">
        <v>0</v>
      </c>
      <c r="AA19" s="114" t="s">
        <v>205</v>
      </c>
      <c r="AB19" s="108">
        <v>131</v>
      </c>
      <c r="AC19" s="109" t="s">
        <v>205</v>
      </c>
      <c r="AD19" s="300" t="s">
        <v>206</v>
      </c>
      <c r="AE19" s="300" t="s">
        <v>207</v>
      </c>
      <c r="AF19" s="301">
        <f>AE19-AD19</f>
        <v>20</v>
      </c>
      <c r="AG19" s="302">
        <f>IF(AI19="SI", 0,J19)</f>
        <v>274.29999999999995</v>
      </c>
      <c r="AH19" s="303">
        <f>AG19*AF19</f>
        <v>5485.9999999999991</v>
      </c>
      <c r="AI19" s="304" t="s">
        <v>131</v>
      </c>
    </row>
    <row r="20" spans="1:35" x14ac:dyDescent="0.2">
      <c r="A20" s="108">
        <v>2021</v>
      </c>
      <c r="B20" s="108">
        <v>1</v>
      </c>
      <c r="C20" s="109" t="s">
        <v>208</v>
      </c>
      <c r="D20" s="297" t="s">
        <v>209</v>
      </c>
      <c r="E20" s="109" t="s">
        <v>199</v>
      </c>
      <c r="F20" s="298" t="s">
        <v>210</v>
      </c>
      <c r="G20" s="112">
        <v>524.5</v>
      </c>
      <c r="H20" s="112">
        <v>94.5</v>
      </c>
      <c r="I20" s="107" t="s">
        <v>121</v>
      </c>
      <c r="J20" s="112">
        <f>IF(I20="SI", G20-H20,G20)</f>
        <v>430</v>
      </c>
      <c r="K20" s="299" t="s">
        <v>211</v>
      </c>
      <c r="L20" s="108">
        <v>2021</v>
      </c>
      <c r="M20" s="108">
        <v>25</v>
      </c>
      <c r="N20" s="109" t="s">
        <v>212</v>
      </c>
      <c r="O20" s="111" t="s">
        <v>213</v>
      </c>
      <c r="P20" s="109" t="s">
        <v>214</v>
      </c>
      <c r="Q20" s="109" t="s">
        <v>214</v>
      </c>
      <c r="R20" s="108">
        <v>4</v>
      </c>
      <c r="S20" s="111" t="s">
        <v>126</v>
      </c>
      <c r="T20" s="108">
        <v>1100403</v>
      </c>
      <c r="U20" s="108">
        <v>4100</v>
      </c>
      <c r="V20" s="108">
        <v>1574</v>
      </c>
      <c r="W20" s="108">
        <v>2</v>
      </c>
      <c r="X20" s="113">
        <v>2020</v>
      </c>
      <c r="Y20" s="113">
        <v>234</v>
      </c>
      <c r="Z20" s="113">
        <v>0</v>
      </c>
      <c r="AA20" s="114" t="s">
        <v>160</v>
      </c>
      <c r="AB20" s="108">
        <v>20</v>
      </c>
      <c r="AC20" s="109" t="s">
        <v>160</v>
      </c>
      <c r="AD20" s="300" t="s">
        <v>141</v>
      </c>
      <c r="AE20" s="300" t="s">
        <v>215</v>
      </c>
      <c r="AF20" s="301">
        <f>AE20-AD20</f>
        <v>-9</v>
      </c>
      <c r="AG20" s="302">
        <f>IF(AI20="SI", 0,J20)</f>
        <v>430</v>
      </c>
      <c r="AH20" s="303">
        <f>AG20*AF20</f>
        <v>-3870</v>
      </c>
      <c r="AI20" s="304" t="s">
        <v>131</v>
      </c>
    </row>
    <row r="21" spans="1:35" x14ac:dyDescent="0.2">
      <c r="A21" s="108">
        <v>2021</v>
      </c>
      <c r="B21" s="108">
        <v>2</v>
      </c>
      <c r="C21" s="109" t="s">
        <v>208</v>
      </c>
      <c r="D21" s="297" t="s">
        <v>216</v>
      </c>
      <c r="E21" s="109" t="s">
        <v>199</v>
      </c>
      <c r="F21" s="298" t="s">
        <v>217</v>
      </c>
      <c r="G21" s="112">
        <v>55.74</v>
      </c>
      <c r="H21" s="112">
        <v>8.74</v>
      </c>
      <c r="I21" s="107" t="s">
        <v>121</v>
      </c>
      <c r="J21" s="112">
        <f>IF(I21="SI", G21-H21,G21)</f>
        <v>47</v>
      </c>
      <c r="K21" s="299" t="s">
        <v>211</v>
      </c>
      <c r="L21" s="108">
        <v>2021</v>
      </c>
      <c r="M21" s="108">
        <v>24</v>
      </c>
      <c r="N21" s="109" t="s">
        <v>212</v>
      </c>
      <c r="O21" s="111" t="s">
        <v>213</v>
      </c>
      <c r="P21" s="109" t="s">
        <v>214</v>
      </c>
      <c r="Q21" s="109" t="s">
        <v>214</v>
      </c>
      <c r="R21" s="108">
        <v>1</v>
      </c>
      <c r="S21" s="111" t="s">
        <v>166</v>
      </c>
      <c r="T21" s="108">
        <v>1010203</v>
      </c>
      <c r="U21" s="108">
        <v>140</v>
      </c>
      <c r="V21" s="108">
        <v>1043</v>
      </c>
      <c r="W21" s="108">
        <v>2</v>
      </c>
      <c r="X21" s="113">
        <v>2020</v>
      </c>
      <c r="Y21" s="113">
        <v>310</v>
      </c>
      <c r="Z21" s="113">
        <v>0</v>
      </c>
      <c r="AA21" s="114" t="s">
        <v>160</v>
      </c>
      <c r="AB21" s="108">
        <v>17</v>
      </c>
      <c r="AC21" s="109" t="s">
        <v>160</v>
      </c>
      <c r="AD21" s="300" t="s">
        <v>141</v>
      </c>
      <c r="AE21" s="300" t="s">
        <v>215</v>
      </c>
      <c r="AF21" s="301">
        <f>AE21-AD21</f>
        <v>-9</v>
      </c>
      <c r="AG21" s="302">
        <f>IF(AI21="SI", 0,J21)</f>
        <v>47</v>
      </c>
      <c r="AH21" s="303">
        <f>AG21*AF21</f>
        <v>-423</v>
      </c>
      <c r="AI21" s="304" t="s">
        <v>131</v>
      </c>
    </row>
    <row r="22" spans="1:35" x14ac:dyDescent="0.2">
      <c r="A22" s="108">
        <v>2021</v>
      </c>
      <c r="B22" s="108">
        <v>3</v>
      </c>
      <c r="C22" s="109" t="s">
        <v>208</v>
      </c>
      <c r="D22" s="297" t="s">
        <v>218</v>
      </c>
      <c r="E22" s="109" t="s">
        <v>199</v>
      </c>
      <c r="F22" s="298" t="s">
        <v>219</v>
      </c>
      <c r="G22" s="112">
        <v>13.42</v>
      </c>
      <c r="H22" s="112">
        <v>2.42</v>
      </c>
      <c r="I22" s="107" t="s">
        <v>121</v>
      </c>
      <c r="J22" s="112">
        <f>IF(I22="SI", G22-H22,G22)</f>
        <v>11</v>
      </c>
      <c r="K22" s="299" t="s">
        <v>211</v>
      </c>
      <c r="L22" s="108">
        <v>2021</v>
      </c>
      <c r="M22" s="108">
        <v>23</v>
      </c>
      <c r="N22" s="109" t="s">
        <v>212</v>
      </c>
      <c r="O22" s="111" t="s">
        <v>213</v>
      </c>
      <c r="P22" s="109" t="s">
        <v>214</v>
      </c>
      <c r="Q22" s="109" t="s">
        <v>214</v>
      </c>
      <c r="R22" s="108">
        <v>2</v>
      </c>
      <c r="S22" s="111" t="s">
        <v>138</v>
      </c>
      <c r="T22" s="108">
        <v>1060203</v>
      </c>
      <c r="U22" s="108">
        <v>2340</v>
      </c>
      <c r="V22" s="108">
        <v>1829</v>
      </c>
      <c r="W22" s="108">
        <v>2</v>
      </c>
      <c r="X22" s="113">
        <v>2020</v>
      </c>
      <c r="Y22" s="113">
        <v>98</v>
      </c>
      <c r="Z22" s="113">
        <v>0</v>
      </c>
      <c r="AA22" s="114" t="s">
        <v>160</v>
      </c>
      <c r="AB22" s="108">
        <v>21</v>
      </c>
      <c r="AC22" s="109" t="s">
        <v>160</v>
      </c>
      <c r="AD22" s="300" t="s">
        <v>141</v>
      </c>
      <c r="AE22" s="300" t="s">
        <v>215</v>
      </c>
      <c r="AF22" s="301">
        <f>AE22-AD22</f>
        <v>-9</v>
      </c>
      <c r="AG22" s="302">
        <f>IF(AI22="SI", 0,J22)</f>
        <v>11</v>
      </c>
      <c r="AH22" s="303">
        <f>AG22*AF22</f>
        <v>-99</v>
      </c>
      <c r="AI22" s="304" t="s">
        <v>131</v>
      </c>
    </row>
    <row r="23" spans="1:35" x14ac:dyDescent="0.2">
      <c r="A23" s="108">
        <v>2021</v>
      </c>
      <c r="B23" s="108">
        <v>4</v>
      </c>
      <c r="C23" s="109" t="s">
        <v>208</v>
      </c>
      <c r="D23" s="297" t="s">
        <v>220</v>
      </c>
      <c r="E23" s="109" t="s">
        <v>199</v>
      </c>
      <c r="F23" s="298" t="s">
        <v>221</v>
      </c>
      <c r="G23" s="112">
        <v>123.15</v>
      </c>
      <c r="H23" s="112">
        <v>22.15</v>
      </c>
      <c r="I23" s="107" t="s">
        <v>121</v>
      </c>
      <c r="J23" s="112">
        <f>IF(I23="SI", G23-H23,G23)</f>
        <v>101</v>
      </c>
      <c r="K23" s="299" t="s">
        <v>211</v>
      </c>
      <c r="L23" s="108">
        <v>2021</v>
      </c>
      <c r="M23" s="108">
        <v>20</v>
      </c>
      <c r="N23" s="109" t="s">
        <v>212</v>
      </c>
      <c r="O23" s="111" t="s">
        <v>213</v>
      </c>
      <c r="P23" s="109" t="s">
        <v>214</v>
      </c>
      <c r="Q23" s="109" t="s">
        <v>214</v>
      </c>
      <c r="R23" s="108">
        <v>2</v>
      </c>
      <c r="S23" s="111" t="s">
        <v>138</v>
      </c>
      <c r="T23" s="108">
        <v>1060203</v>
      </c>
      <c r="U23" s="108">
        <v>2340</v>
      </c>
      <c r="V23" s="108">
        <v>1829</v>
      </c>
      <c r="W23" s="108">
        <v>2</v>
      </c>
      <c r="X23" s="113">
        <v>2020</v>
      </c>
      <c r="Y23" s="113">
        <v>98</v>
      </c>
      <c r="Z23" s="113">
        <v>0</v>
      </c>
      <c r="AA23" s="114" t="s">
        <v>160</v>
      </c>
      <c r="AB23" s="108">
        <v>21</v>
      </c>
      <c r="AC23" s="109" t="s">
        <v>160</v>
      </c>
      <c r="AD23" s="300" t="s">
        <v>141</v>
      </c>
      <c r="AE23" s="300" t="s">
        <v>215</v>
      </c>
      <c r="AF23" s="301">
        <f>AE23-AD23</f>
        <v>-9</v>
      </c>
      <c r="AG23" s="302">
        <f>IF(AI23="SI", 0,J23)</f>
        <v>101</v>
      </c>
      <c r="AH23" s="303">
        <f>AG23*AF23</f>
        <v>-909</v>
      </c>
      <c r="AI23" s="304" t="s">
        <v>131</v>
      </c>
    </row>
    <row r="24" spans="1:35" x14ac:dyDescent="0.2">
      <c r="A24" s="108">
        <v>2021</v>
      </c>
      <c r="B24" s="108">
        <v>5</v>
      </c>
      <c r="C24" s="109" t="s">
        <v>208</v>
      </c>
      <c r="D24" s="297" t="s">
        <v>222</v>
      </c>
      <c r="E24" s="109" t="s">
        <v>199</v>
      </c>
      <c r="F24" s="298" t="s">
        <v>223</v>
      </c>
      <c r="G24" s="112">
        <v>442.77</v>
      </c>
      <c r="H24" s="112">
        <v>79.77</v>
      </c>
      <c r="I24" s="107" t="s">
        <v>121</v>
      </c>
      <c r="J24" s="112">
        <f>IF(I24="SI", G24-H24,G24)</f>
        <v>363</v>
      </c>
      <c r="K24" s="299" t="s">
        <v>211</v>
      </c>
      <c r="L24" s="108">
        <v>2021</v>
      </c>
      <c r="M24" s="108">
        <v>22</v>
      </c>
      <c r="N24" s="109" t="s">
        <v>212</v>
      </c>
      <c r="O24" s="111" t="s">
        <v>213</v>
      </c>
      <c r="P24" s="109" t="s">
        <v>214</v>
      </c>
      <c r="Q24" s="109" t="s">
        <v>214</v>
      </c>
      <c r="R24" s="108">
        <v>2</v>
      </c>
      <c r="S24" s="111" t="s">
        <v>138</v>
      </c>
      <c r="T24" s="108">
        <v>1060203</v>
      </c>
      <c r="U24" s="108">
        <v>2340</v>
      </c>
      <c r="V24" s="108">
        <v>1829</v>
      </c>
      <c r="W24" s="108">
        <v>2</v>
      </c>
      <c r="X24" s="113">
        <v>2020</v>
      </c>
      <c r="Y24" s="113">
        <v>142</v>
      </c>
      <c r="Z24" s="113">
        <v>0</v>
      </c>
      <c r="AA24" s="114" t="s">
        <v>160</v>
      </c>
      <c r="AB24" s="108">
        <v>22</v>
      </c>
      <c r="AC24" s="109" t="s">
        <v>160</v>
      </c>
      <c r="AD24" s="300" t="s">
        <v>141</v>
      </c>
      <c r="AE24" s="300" t="s">
        <v>215</v>
      </c>
      <c r="AF24" s="301">
        <f>AE24-AD24</f>
        <v>-9</v>
      </c>
      <c r="AG24" s="302">
        <f>IF(AI24="SI", 0,J24)</f>
        <v>363</v>
      </c>
      <c r="AH24" s="303">
        <f>AG24*AF24</f>
        <v>-3267</v>
      </c>
      <c r="AI24" s="304" t="s">
        <v>131</v>
      </c>
    </row>
    <row r="25" spans="1:35" x14ac:dyDescent="0.2">
      <c r="A25" s="108">
        <v>2021</v>
      </c>
      <c r="B25" s="108">
        <v>6</v>
      </c>
      <c r="C25" s="109" t="s">
        <v>208</v>
      </c>
      <c r="D25" s="297" t="s">
        <v>224</v>
      </c>
      <c r="E25" s="109" t="s">
        <v>199</v>
      </c>
      <c r="F25" s="298" t="s">
        <v>225</v>
      </c>
      <c r="G25" s="112">
        <v>13.42</v>
      </c>
      <c r="H25" s="112">
        <v>2.42</v>
      </c>
      <c r="I25" s="107" t="s">
        <v>121</v>
      </c>
      <c r="J25" s="112">
        <f>IF(I25="SI", G25-H25,G25)</f>
        <v>11</v>
      </c>
      <c r="K25" s="299" t="s">
        <v>211</v>
      </c>
      <c r="L25" s="108">
        <v>2021</v>
      </c>
      <c r="M25" s="108">
        <v>21</v>
      </c>
      <c r="N25" s="109" t="s">
        <v>212</v>
      </c>
      <c r="O25" s="111" t="s">
        <v>213</v>
      </c>
      <c r="P25" s="109" t="s">
        <v>214</v>
      </c>
      <c r="Q25" s="109" t="s">
        <v>214</v>
      </c>
      <c r="R25" s="108">
        <v>4</v>
      </c>
      <c r="S25" s="111" t="s">
        <v>126</v>
      </c>
      <c r="T25" s="108">
        <v>1100403</v>
      </c>
      <c r="U25" s="108">
        <v>4100</v>
      </c>
      <c r="V25" s="108">
        <v>1574</v>
      </c>
      <c r="W25" s="108">
        <v>2</v>
      </c>
      <c r="X25" s="113">
        <v>2020</v>
      </c>
      <c r="Y25" s="113">
        <v>234</v>
      </c>
      <c r="Z25" s="113">
        <v>0</v>
      </c>
      <c r="AA25" s="114" t="s">
        <v>160</v>
      </c>
      <c r="AB25" s="108">
        <v>20</v>
      </c>
      <c r="AC25" s="109" t="s">
        <v>160</v>
      </c>
      <c r="AD25" s="300" t="s">
        <v>141</v>
      </c>
      <c r="AE25" s="300" t="s">
        <v>215</v>
      </c>
      <c r="AF25" s="301">
        <f>AE25-AD25</f>
        <v>-9</v>
      </c>
      <c r="AG25" s="302">
        <f>IF(AI25="SI", 0,J25)</f>
        <v>11</v>
      </c>
      <c r="AH25" s="303">
        <f>AG25*AF25</f>
        <v>-99</v>
      </c>
      <c r="AI25" s="304" t="s">
        <v>131</v>
      </c>
    </row>
    <row r="26" spans="1:35" x14ac:dyDescent="0.2">
      <c r="A26" s="108">
        <v>2021</v>
      </c>
      <c r="B26" s="108">
        <v>7</v>
      </c>
      <c r="C26" s="109" t="s">
        <v>208</v>
      </c>
      <c r="D26" s="297" t="s">
        <v>226</v>
      </c>
      <c r="E26" s="109" t="s">
        <v>199</v>
      </c>
      <c r="F26" s="298" t="s">
        <v>227</v>
      </c>
      <c r="G26" s="112">
        <v>340.44</v>
      </c>
      <c r="H26" s="112">
        <v>61.44</v>
      </c>
      <c r="I26" s="107" t="s">
        <v>121</v>
      </c>
      <c r="J26" s="112">
        <f>IF(I26="SI", G26-H26,G26)</f>
        <v>279</v>
      </c>
      <c r="K26" s="299" t="s">
        <v>211</v>
      </c>
      <c r="L26" s="108">
        <v>2021</v>
      </c>
      <c r="M26" s="108">
        <v>19</v>
      </c>
      <c r="N26" s="109" t="s">
        <v>212</v>
      </c>
      <c r="O26" s="111" t="s">
        <v>213</v>
      </c>
      <c r="P26" s="109" t="s">
        <v>214</v>
      </c>
      <c r="Q26" s="109" t="s">
        <v>214</v>
      </c>
      <c r="R26" s="108">
        <v>4</v>
      </c>
      <c r="S26" s="111" t="s">
        <v>126</v>
      </c>
      <c r="T26" s="108">
        <v>1040203</v>
      </c>
      <c r="U26" s="108">
        <v>1570</v>
      </c>
      <c r="V26" s="108">
        <v>1366</v>
      </c>
      <c r="W26" s="108">
        <v>2</v>
      </c>
      <c r="X26" s="113">
        <v>2020</v>
      </c>
      <c r="Y26" s="113">
        <v>327</v>
      </c>
      <c r="Z26" s="113">
        <v>0</v>
      </c>
      <c r="AA26" s="114" t="s">
        <v>160</v>
      </c>
      <c r="AB26" s="108">
        <v>19</v>
      </c>
      <c r="AC26" s="109" t="s">
        <v>160</v>
      </c>
      <c r="AD26" s="300" t="s">
        <v>141</v>
      </c>
      <c r="AE26" s="300" t="s">
        <v>215</v>
      </c>
      <c r="AF26" s="301">
        <f>AE26-AD26</f>
        <v>-9</v>
      </c>
      <c r="AG26" s="302">
        <f>IF(AI26="SI", 0,J26)</f>
        <v>279</v>
      </c>
      <c r="AH26" s="303">
        <f>AG26*AF26</f>
        <v>-2511</v>
      </c>
      <c r="AI26" s="304" t="s">
        <v>131</v>
      </c>
    </row>
    <row r="27" spans="1:35" x14ac:dyDescent="0.2">
      <c r="A27" s="108">
        <v>2021</v>
      </c>
      <c r="B27" s="108">
        <v>8</v>
      </c>
      <c r="C27" s="109" t="s">
        <v>208</v>
      </c>
      <c r="D27" s="297" t="s">
        <v>228</v>
      </c>
      <c r="E27" s="109" t="s">
        <v>199</v>
      </c>
      <c r="F27" s="298" t="s">
        <v>229</v>
      </c>
      <c r="G27" s="112">
        <v>13.42</v>
      </c>
      <c r="H27" s="112">
        <v>2.42</v>
      </c>
      <c r="I27" s="107" t="s">
        <v>121</v>
      </c>
      <c r="J27" s="112">
        <f>IF(I27="SI", G27-H27,G27)</f>
        <v>11</v>
      </c>
      <c r="K27" s="299" t="s">
        <v>211</v>
      </c>
      <c r="L27" s="108">
        <v>2021</v>
      </c>
      <c r="M27" s="108">
        <v>18</v>
      </c>
      <c r="N27" s="109" t="s">
        <v>212</v>
      </c>
      <c r="O27" s="111" t="s">
        <v>213</v>
      </c>
      <c r="P27" s="109" t="s">
        <v>214</v>
      </c>
      <c r="Q27" s="109" t="s">
        <v>214</v>
      </c>
      <c r="R27" s="108">
        <v>1</v>
      </c>
      <c r="S27" s="111" t="s">
        <v>166</v>
      </c>
      <c r="T27" s="108">
        <v>1010203</v>
      </c>
      <c r="U27" s="108">
        <v>140</v>
      </c>
      <c r="V27" s="108">
        <v>1043</v>
      </c>
      <c r="W27" s="108">
        <v>2</v>
      </c>
      <c r="X27" s="113">
        <v>2020</v>
      </c>
      <c r="Y27" s="113">
        <v>310</v>
      </c>
      <c r="Z27" s="113">
        <v>0</v>
      </c>
      <c r="AA27" s="114" t="s">
        <v>160</v>
      </c>
      <c r="AB27" s="108">
        <v>17</v>
      </c>
      <c r="AC27" s="109" t="s">
        <v>160</v>
      </c>
      <c r="AD27" s="300" t="s">
        <v>141</v>
      </c>
      <c r="AE27" s="300" t="s">
        <v>215</v>
      </c>
      <c r="AF27" s="301">
        <f>AE27-AD27</f>
        <v>-9</v>
      </c>
      <c r="AG27" s="302">
        <f>IF(AI27="SI", 0,J27)</f>
        <v>11</v>
      </c>
      <c r="AH27" s="303">
        <f>AG27*AF27</f>
        <v>-99</v>
      </c>
      <c r="AI27" s="304" t="s">
        <v>131</v>
      </c>
    </row>
    <row r="28" spans="1:35" x14ac:dyDescent="0.2">
      <c r="A28" s="108">
        <v>2021</v>
      </c>
      <c r="B28" s="108">
        <v>9</v>
      </c>
      <c r="C28" s="109" t="s">
        <v>208</v>
      </c>
      <c r="D28" s="297" t="s">
        <v>230</v>
      </c>
      <c r="E28" s="109" t="s">
        <v>199</v>
      </c>
      <c r="F28" s="298" t="s">
        <v>231</v>
      </c>
      <c r="G28" s="112">
        <v>337.95</v>
      </c>
      <c r="H28" s="112">
        <v>60.95</v>
      </c>
      <c r="I28" s="107" t="s">
        <v>121</v>
      </c>
      <c r="J28" s="112">
        <f>IF(I28="SI", G28-H28,G28)</f>
        <v>277</v>
      </c>
      <c r="K28" s="299" t="s">
        <v>211</v>
      </c>
      <c r="L28" s="108">
        <v>2021</v>
      </c>
      <c r="M28" s="108">
        <v>17</v>
      </c>
      <c r="N28" s="109" t="s">
        <v>212</v>
      </c>
      <c r="O28" s="111" t="s">
        <v>213</v>
      </c>
      <c r="P28" s="109" t="s">
        <v>214</v>
      </c>
      <c r="Q28" s="109" t="s">
        <v>214</v>
      </c>
      <c r="R28" s="108">
        <v>4</v>
      </c>
      <c r="S28" s="111" t="s">
        <v>126</v>
      </c>
      <c r="T28" s="108">
        <v>1040103</v>
      </c>
      <c r="U28" s="108">
        <v>1460</v>
      </c>
      <c r="V28" s="108">
        <v>1346</v>
      </c>
      <c r="W28" s="108">
        <v>2</v>
      </c>
      <c r="X28" s="113">
        <v>2020</v>
      </c>
      <c r="Y28" s="113">
        <v>139</v>
      </c>
      <c r="Z28" s="113">
        <v>0</v>
      </c>
      <c r="AA28" s="114" t="s">
        <v>160</v>
      </c>
      <c r="AB28" s="108">
        <v>18</v>
      </c>
      <c r="AC28" s="109" t="s">
        <v>160</v>
      </c>
      <c r="AD28" s="300" t="s">
        <v>141</v>
      </c>
      <c r="AE28" s="300" t="s">
        <v>215</v>
      </c>
      <c r="AF28" s="301">
        <f>AE28-AD28</f>
        <v>-9</v>
      </c>
      <c r="AG28" s="302">
        <f>IF(AI28="SI", 0,J28)</f>
        <v>277</v>
      </c>
      <c r="AH28" s="303">
        <f>AG28*AF28</f>
        <v>-2493</v>
      </c>
      <c r="AI28" s="304" t="s">
        <v>131</v>
      </c>
    </row>
    <row r="29" spans="1:35" x14ac:dyDescent="0.2">
      <c r="A29" s="108">
        <v>2021</v>
      </c>
      <c r="B29" s="108">
        <v>10</v>
      </c>
      <c r="C29" s="109" t="s">
        <v>208</v>
      </c>
      <c r="D29" s="297" t="s">
        <v>232</v>
      </c>
      <c r="E29" s="109" t="s">
        <v>199</v>
      </c>
      <c r="F29" s="298" t="s">
        <v>233</v>
      </c>
      <c r="G29" s="112">
        <v>215.92</v>
      </c>
      <c r="H29" s="112">
        <v>38.92</v>
      </c>
      <c r="I29" s="107" t="s">
        <v>121</v>
      </c>
      <c r="J29" s="112">
        <f>IF(I29="SI", G29-H29,G29)</f>
        <v>177</v>
      </c>
      <c r="K29" s="299" t="s">
        <v>211</v>
      </c>
      <c r="L29" s="108">
        <v>2021</v>
      </c>
      <c r="M29" s="108">
        <v>16</v>
      </c>
      <c r="N29" s="109" t="s">
        <v>212</v>
      </c>
      <c r="O29" s="111" t="s">
        <v>213</v>
      </c>
      <c r="P29" s="109" t="s">
        <v>214</v>
      </c>
      <c r="Q29" s="109" t="s">
        <v>214</v>
      </c>
      <c r="R29" s="108">
        <v>4</v>
      </c>
      <c r="S29" s="111" t="s">
        <v>126</v>
      </c>
      <c r="T29" s="108">
        <v>1040103</v>
      </c>
      <c r="U29" s="108">
        <v>1460</v>
      </c>
      <c r="V29" s="108">
        <v>1346</v>
      </c>
      <c r="W29" s="108">
        <v>2</v>
      </c>
      <c r="X29" s="113">
        <v>2020</v>
      </c>
      <c r="Y29" s="113">
        <v>139</v>
      </c>
      <c r="Z29" s="113">
        <v>0</v>
      </c>
      <c r="AA29" s="114" t="s">
        <v>160</v>
      </c>
      <c r="AB29" s="108">
        <v>18</v>
      </c>
      <c r="AC29" s="109" t="s">
        <v>160</v>
      </c>
      <c r="AD29" s="300" t="s">
        <v>141</v>
      </c>
      <c r="AE29" s="300" t="s">
        <v>215</v>
      </c>
      <c r="AF29" s="301">
        <f>AE29-AD29</f>
        <v>-9</v>
      </c>
      <c r="AG29" s="302">
        <f>IF(AI29="SI", 0,J29)</f>
        <v>177</v>
      </c>
      <c r="AH29" s="303">
        <f>AG29*AF29</f>
        <v>-1593</v>
      </c>
      <c r="AI29" s="304" t="s">
        <v>131</v>
      </c>
    </row>
    <row r="30" spans="1:35" x14ac:dyDescent="0.2">
      <c r="A30" s="108">
        <v>2021</v>
      </c>
      <c r="B30" s="108">
        <v>11</v>
      </c>
      <c r="C30" s="109" t="s">
        <v>208</v>
      </c>
      <c r="D30" s="297" t="s">
        <v>234</v>
      </c>
      <c r="E30" s="109" t="s">
        <v>199</v>
      </c>
      <c r="F30" s="298" t="s">
        <v>235</v>
      </c>
      <c r="G30" s="112">
        <v>153.85</v>
      </c>
      <c r="H30" s="112">
        <v>27.85</v>
      </c>
      <c r="I30" s="107" t="s">
        <v>121</v>
      </c>
      <c r="J30" s="112">
        <f>IF(I30="SI", G30-H30,G30)</f>
        <v>126</v>
      </c>
      <c r="K30" s="299" t="s">
        <v>211</v>
      </c>
      <c r="L30" s="108">
        <v>2021</v>
      </c>
      <c r="M30" s="108">
        <v>15</v>
      </c>
      <c r="N30" s="109" t="s">
        <v>212</v>
      </c>
      <c r="O30" s="111" t="s">
        <v>213</v>
      </c>
      <c r="P30" s="109" t="s">
        <v>214</v>
      </c>
      <c r="Q30" s="109" t="s">
        <v>214</v>
      </c>
      <c r="R30" s="108">
        <v>1</v>
      </c>
      <c r="S30" s="111" t="s">
        <v>166</v>
      </c>
      <c r="T30" s="108">
        <v>1010203</v>
      </c>
      <c r="U30" s="108">
        <v>140</v>
      </c>
      <c r="V30" s="108">
        <v>1043</v>
      </c>
      <c r="W30" s="108">
        <v>2</v>
      </c>
      <c r="X30" s="113">
        <v>2020</v>
      </c>
      <c r="Y30" s="113">
        <v>310</v>
      </c>
      <c r="Z30" s="113">
        <v>0</v>
      </c>
      <c r="AA30" s="114" t="s">
        <v>160</v>
      </c>
      <c r="AB30" s="108">
        <v>17</v>
      </c>
      <c r="AC30" s="109" t="s">
        <v>160</v>
      </c>
      <c r="AD30" s="300" t="s">
        <v>141</v>
      </c>
      <c r="AE30" s="300" t="s">
        <v>215</v>
      </c>
      <c r="AF30" s="301">
        <f>AE30-AD30</f>
        <v>-9</v>
      </c>
      <c r="AG30" s="302">
        <f>IF(AI30="SI", 0,J30)</f>
        <v>126</v>
      </c>
      <c r="AH30" s="303">
        <f>AG30*AF30</f>
        <v>-1134</v>
      </c>
      <c r="AI30" s="304" t="s">
        <v>131</v>
      </c>
    </row>
    <row r="31" spans="1:35" x14ac:dyDescent="0.2">
      <c r="A31" s="108">
        <v>2021</v>
      </c>
      <c r="B31" s="108">
        <v>12</v>
      </c>
      <c r="C31" s="109" t="s">
        <v>208</v>
      </c>
      <c r="D31" s="297" t="s">
        <v>236</v>
      </c>
      <c r="E31" s="109" t="s">
        <v>237</v>
      </c>
      <c r="F31" s="298" t="s">
        <v>238</v>
      </c>
      <c r="G31" s="112">
        <v>21.87</v>
      </c>
      <c r="H31" s="112">
        <v>3.94</v>
      </c>
      <c r="I31" s="107" t="s">
        <v>121</v>
      </c>
      <c r="J31" s="112">
        <f>IF(I31="SI", G31-H31,G31)</f>
        <v>17.93</v>
      </c>
      <c r="K31" s="299" t="s">
        <v>239</v>
      </c>
      <c r="L31" s="108">
        <v>2021</v>
      </c>
      <c r="M31" s="108">
        <v>9</v>
      </c>
      <c r="N31" s="109" t="s">
        <v>212</v>
      </c>
      <c r="O31" s="111" t="s">
        <v>240</v>
      </c>
      <c r="P31" s="109" t="s">
        <v>241</v>
      </c>
      <c r="Q31" s="109" t="s">
        <v>241</v>
      </c>
      <c r="R31" s="108">
        <v>2</v>
      </c>
      <c r="S31" s="111" t="s">
        <v>138</v>
      </c>
      <c r="T31" s="108">
        <v>1080203</v>
      </c>
      <c r="U31" s="108">
        <v>2890</v>
      </c>
      <c r="V31" s="108">
        <v>1937</v>
      </c>
      <c r="W31" s="108">
        <v>99</v>
      </c>
      <c r="X31" s="113">
        <v>2020</v>
      </c>
      <c r="Y31" s="113">
        <v>274</v>
      </c>
      <c r="Z31" s="113">
        <v>0</v>
      </c>
      <c r="AA31" s="114" t="s">
        <v>160</v>
      </c>
      <c r="AB31" s="108">
        <v>11</v>
      </c>
      <c r="AC31" s="109" t="s">
        <v>160</v>
      </c>
      <c r="AD31" s="300" t="s">
        <v>242</v>
      </c>
      <c r="AE31" s="300" t="s">
        <v>215</v>
      </c>
      <c r="AF31" s="301">
        <f>AE31-AD31</f>
        <v>-11</v>
      </c>
      <c r="AG31" s="302">
        <f>IF(AI31="SI", 0,J31)</f>
        <v>17.93</v>
      </c>
      <c r="AH31" s="303">
        <f>AG31*AF31</f>
        <v>-197.23</v>
      </c>
      <c r="AI31" s="304" t="s">
        <v>131</v>
      </c>
    </row>
    <row r="32" spans="1:35" x14ac:dyDescent="0.2">
      <c r="A32" s="108">
        <v>2021</v>
      </c>
      <c r="B32" s="108">
        <v>13</v>
      </c>
      <c r="C32" s="109" t="s">
        <v>208</v>
      </c>
      <c r="D32" s="297" t="s">
        <v>243</v>
      </c>
      <c r="E32" s="109" t="s">
        <v>237</v>
      </c>
      <c r="F32" s="298" t="s">
        <v>244</v>
      </c>
      <c r="G32" s="112">
        <v>109.82</v>
      </c>
      <c r="H32" s="112">
        <v>19.8</v>
      </c>
      <c r="I32" s="107" t="s">
        <v>121</v>
      </c>
      <c r="J32" s="112">
        <f>IF(I32="SI", G32-H32,G32)</f>
        <v>90.02</v>
      </c>
      <c r="K32" s="299" t="s">
        <v>239</v>
      </c>
      <c r="L32" s="108">
        <v>2021</v>
      </c>
      <c r="M32" s="108">
        <v>10</v>
      </c>
      <c r="N32" s="109" t="s">
        <v>212</v>
      </c>
      <c r="O32" s="111" t="s">
        <v>240</v>
      </c>
      <c r="P32" s="109" t="s">
        <v>241</v>
      </c>
      <c r="Q32" s="109" t="s">
        <v>241</v>
      </c>
      <c r="R32" s="108">
        <v>4</v>
      </c>
      <c r="S32" s="111" t="s">
        <v>126</v>
      </c>
      <c r="T32" s="108">
        <v>1100403</v>
      </c>
      <c r="U32" s="108">
        <v>4100</v>
      </c>
      <c r="V32" s="108">
        <v>1574</v>
      </c>
      <c r="W32" s="108">
        <v>2</v>
      </c>
      <c r="X32" s="113">
        <v>2020</v>
      </c>
      <c r="Y32" s="113">
        <v>324</v>
      </c>
      <c r="Z32" s="113">
        <v>0</v>
      </c>
      <c r="AA32" s="114" t="s">
        <v>160</v>
      </c>
      <c r="AB32" s="108">
        <v>15</v>
      </c>
      <c r="AC32" s="109" t="s">
        <v>160</v>
      </c>
      <c r="AD32" s="300" t="s">
        <v>242</v>
      </c>
      <c r="AE32" s="300" t="s">
        <v>215</v>
      </c>
      <c r="AF32" s="301">
        <f>AE32-AD32</f>
        <v>-11</v>
      </c>
      <c r="AG32" s="302">
        <f>IF(AI32="SI", 0,J32)</f>
        <v>90.02</v>
      </c>
      <c r="AH32" s="303">
        <f>AG32*AF32</f>
        <v>-990.21999999999991</v>
      </c>
      <c r="AI32" s="304" t="s">
        <v>131</v>
      </c>
    </row>
    <row r="33" spans="1:35" x14ac:dyDescent="0.2">
      <c r="A33" s="108">
        <v>2021</v>
      </c>
      <c r="B33" s="108">
        <v>14</v>
      </c>
      <c r="C33" s="109" t="s">
        <v>208</v>
      </c>
      <c r="D33" s="297" t="s">
        <v>245</v>
      </c>
      <c r="E33" s="109" t="s">
        <v>154</v>
      </c>
      <c r="F33" s="298" t="s">
        <v>246</v>
      </c>
      <c r="G33" s="112">
        <v>135.94</v>
      </c>
      <c r="H33" s="112">
        <v>24.51</v>
      </c>
      <c r="I33" s="107" t="s">
        <v>121</v>
      </c>
      <c r="J33" s="112">
        <f>IF(I33="SI", G33-H33,G33)</f>
        <v>111.42999999999999</v>
      </c>
      <c r="K33" s="299" t="s">
        <v>247</v>
      </c>
      <c r="L33" s="108">
        <v>2021</v>
      </c>
      <c r="M33" s="108">
        <v>30</v>
      </c>
      <c r="N33" s="109" t="s">
        <v>212</v>
      </c>
      <c r="O33" s="111" t="s">
        <v>248</v>
      </c>
      <c r="P33" s="109" t="s">
        <v>249</v>
      </c>
      <c r="Q33" s="109" t="s">
        <v>125</v>
      </c>
      <c r="R33" s="108">
        <v>1</v>
      </c>
      <c r="S33" s="111" t="s">
        <v>166</v>
      </c>
      <c r="T33" s="108">
        <v>1010203</v>
      </c>
      <c r="U33" s="108">
        <v>140</v>
      </c>
      <c r="V33" s="108">
        <v>1043</v>
      </c>
      <c r="W33" s="108">
        <v>2</v>
      </c>
      <c r="X33" s="113">
        <v>2021</v>
      </c>
      <c r="Y33" s="113">
        <v>348</v>
      </c>
      <c r="Z33" s="113">
        <v>0</v>
      </c>
      <c r="AA33" s="114" t="s">
        <v>160</v>
      </c>
      <c r="AB33" s="108">
        <v>16</v>
      </c>
      <c r="AC33" s="109" t="s">
        <v>160</v>
      </c>
      <c r="AD33" s="300" t="s">
        <v>195</v>
      </c>
      <c r="AE33" s="300" t="s">
        <v>215</v>
      </c>
      <c r="AF33" s="301">
        <f>AE33-AD33</f>
        <v>-5</v>
      </c>
      <c r="AG33" s="302">
        <f>IF(AI33="SI", 0,J33)</f>
        <v>111.42999999999999</v>
      </c>
      <c r="AH33" s="303">
        <f>AG33*AF33</f>
        <v>-557.15</v>
      </c>
      <c r="AI33" s="304" t="s">
        <v>131</v>
      </c>
    </row>
    <row r="34" spans="1:35" x14ac:dyDescent="0.2">
      <c r="A34" s="108">
        <v>2021</v>
      </c>
      <c r="B34" s="108">
        <v>15</v>
      </c>
      <c r="C34" s="109" t="s">
        <v>208</v>
      </c>
      <c r="D34" s="297" t="s">
        <v>250</v>
      </c>
      <c r="E34" s="109" t="s">
        <v>154</v>
      </c>
      <c r="F34" s="298" t="s">
        <v>246</v>
      </c>
      <c r="G34" s="112">
        <v>334.96</v>
      </c>
      <c r="H34" s="112">
        <v>60.4</v>
      </c>
      <c r="I34" s="107" t="s">
        <v>121</v>
      </c>
      <c r="J34" s="112">
        <f>IF(I34="SI", G34-H34,G34)</f>
        <v>274.56</v>
      </c>
      <c r="K34" s="299" t="s">
        <v>247</v>
      </c>
      <c r="L34" s="108">
        <v>2021</v>
      </c>
      <c r="M34" s="108">
        <v>28</v>
      </c>
      <c r="N34" s="109" t="s">
        <v>212</v>
      </c>
      <c r="O34" s="111" t="s">
        <v>248</v>
      </c>
      <c r="P34" s="109" t="s">
        <v>249</v>
      </c>
      <c r="Q34" s="109" t="s">
        <v>125</v>
      </c>
      <c r="R34" s="108">
        <v>1</v>
      </c>
      <c r="S34" s="111" t="s">
        <v>166</v>
      </c>
      <c r="T34" s="108">
        <v>1010203</v>
      </c>
      <c r="U34" s="108">
        <v>140</v>
      </c>
      <c r="V34" s="108">
        <v>1043</v>
      </c>
      <c r="W34" s="108">
        <v>2</v>
      </c>
      <c r="X34" s="113">
        <v>2021</v>
      </c>
      <c r="Y34" s="113">
        <v>348</v>
      </c>
      <c r="Z34" s="113">
        <v>0</v>
      </c>
      <c r="AA34" s="114" t="s">
        <v>160</v>
      </c>
      <c r="AB34" s="108">
        <v>16</v>
      </c>
      <c r="AC34" s="109" t="s">
        <v>160</v>
      </c>
      <c r="AD34" s="300" t="s">
        <v>195</v>
      </c>
      <c r="AE34" s="300" t="s">
        <v>215</v>
      </c>
      <c r="AF34" s="301">
        <f>AE34-AD34</f>
        <v>-5</v>
      </c>
      <c r="AG34" s="302">
        <f>IF(AI34="SI", 0,J34)</f>
        <v>274.56</v>
      </c>
      <c r="AH34" s="303">
        <f>AG34*AF34</f>
        <v>-1372.8</v>
      </c>
      <c r="AI34" s="304" t="s">
        <v>131</v>
      </c>
    </row>
    <row r="35" spans="1:35" x14ac:dyDescent="0.2">
      <c r="A35" s="108">
        <v>2021</v>
      </c>
      <c r="B35" s="108">
        <v>16</v>
      </c>
      <c r="C35" s="109" t="s">
        <v>208</v>
      </c>
      <c r="D35" s="297" t="s">
        <v>251</v>
      </c>
      <c r="E35" s="109" t="s">
        <v>197</v>
      </c>
      <c r="F35" s="298" t="s">
        <v>252</v>
      </c>
      <c r="G35" s="112">
        <v>245.49</v>
      </c>
      <c r="H35" s="112">
        <v>11.69</v>
      </c>
      <c r="I35" s="107" t="s">
        <v>121</v>
      </c>
      <c r="J35" s="112">
        <f>IF(I35="SI", G35-H35,G35)</f>
        <v>233.8</v>
      </c>
      <c r="K35" s="299" t="s">
        <v>253</v>
      </c>
      <c r="L35" s="108">
        <v>2021</v>
      </c>
      <c r="M35" s="108">
        <v>7</v>
      </c>
      <c r="N35" s="109" t="s">
        <v>212</v>
      </c>
      <c r="O35" s="111" t="s">
        <v>254</v>
      </c>
      <c r="P35" s="109" t="s">
        <v>255</v>
      </c>
      <c r="Q35" s="109" t="s">
        <v>125</v>
      </c>
      <c r="R35" s="108">
        <v>4</v>
      </c>
      <c r="S35" s="111" t="s">
        <v>126</v>
      </c>
      <c r="T35" s="108">
        <v>1040103</v>
      </c>
      <c r="U35" s="108">
        <v>1460</v>
      </c>
      <c r="V35" s="108">
        <v>1347</v>
      </c>
      <c r="W35" s="108">
        <v>99</v>
      </c>
      <c r="X35" s="113">
        <v>2020</v>
      </c>
      <c r="Y35" s="113">
        <v>243</v>
      </c>
      <c r="Z35" s="113">
        <v>0</v>
      </c>
      <c r="AA35" s="114" t="s">
        <v>127</v>
      </c>
      <c r="AB35" s="108">
        <v>94</v>
      </c>
      <c r="AC35" s="109" t="s">
        <v>128</v>
      </c>
      <c r="AD35" s="300" t="s">
        <v>130</v>
      </c>
      <c r="AE35" s="300" t="s">
        <v>130</v>
      </c>
      <c r="AF35" s="301">
        <f>AE35-AD35</f>
        <v>0</v>
      </c>
      <c r="AG35" s="302">
        <f>IF(AI35="SI", 0,J35)</f>
        <v>233.8</v>
      </c>
      <c r="AH35" s="303">
        <f>AG35*AF35</f>
        <v>0</v>
      </c>
      <c r="AI35" s="304" t="s">
        <v>131</v>
      </c>
    </row>
    <row r="36" spans="1:35" x14ac:dyDescent="0.2">
      <c r="A36" s="108">
        <v>2021</v>
      </c>
      <c r="B36" s="108">
        <v>17</v>
      </c>
      <c r="C36" s="109" t="s">
        <v>208</v>
      </c>
      <c r="D36" s="297" t="s">
        <v>256</v>
      </c>
      <c r="E36" s="109" t="s">
        <v>257</v>
      </c>
      <c r="F36" s="298" t="s">
        <v>258</v>
      </c>
      <c r="G36" s="112">
        <v>1464</v>
      </c>
      <c r="H36" s="112">
        <v>264</v>
      </c>
      <c r="I36" s="107" t="s">
        <v>121</v>
      </c>
      <c r="J36" s="112">
        <f>IF(I36="SI", G36-H36,G36)</f>
        <v>1200</v>
      </c>
      <c r="K36" s="299" t="s">
        <v>259</v>
      </c>
      <c r="L36" s="108">
        <v>2021</v>
      </c>
      <c r="M36" s="108">
        <v>108</v>
      </c>
      <c r="N36" s="109" t="s">
        <v>257</v>
      </c>
      <c r="O36" s="111" t="s">
        <v>260</v>
      </c>
      <c r="P36" s="109" t="s">
        <v>261</v>
      </c>
      <c r="Q36" s="109" t="s">
        <v>125</v>
      </c>
      <c r="R36" s="108">
        <v>2</v>
      </c>
      <c r="S36" s="111" t="s">
        <v>138</v>
      </c>
      <c r="T36" s="108">
        <v>2010506</v>
      </c>
      <c r="U36" s="108">
        <v>6180</v>
      </c>
      <c r="V36" s="108">
        <v>3067</v>
      </c>
      <c r="W36" s="108">
        <v>99</v>
      </c>
      <c r="X36" s="113">
        <v>2020</v>
      </c>
      <c r="Y36" s="113">
        <v>304</v>
      </c>
      <c r="Z36" s="113">
        <v>0</v>
      </c>
      <c r="AA36" s="114" t="s">
        <v>127</v>
      </c>
      <c r="AB36" s="108">
        <v>207</v>
      </c>
      <c r="AC36" s="109" t="s">
        <v>262</v>
      </c>
      <c r="AD36" s="300" t="s">
        <v>263</v>
      </c>
      <c r="AE36" s="300" t="s">
        <v>264</v>
      </c>
      <c r="AF36" s="301">
        <f>AE36-AD36</f>
        <v>16</v>
      </c>
      <c r="AG36" s="302">
        <f>IF(AI36="SI", 0,J36)</f>
        <v>1200</v>
      </c>
      <c r="AH36" s="303">
        <f>AG36*AF36</f>
        <v>19200</v>
      </c>
      <c r="AI36" s="304" t="s">
        <v>131</v>
      </c>
    </row>
    <row r="37" spans="1:35" x14ac:dyDescent="0.2">
      <c r="A37" s="108">
        <v>2021</v>
      </c>
      <c r="B37" s="108">
        <v>18</v>
      </c>
      <c r="C37" s="109" t="s">
        <v>208</v>
      </c>
      <c r="D37" s="297" t="s">
        <v>265</v>
      </c>
      <c r="E37" s="109" t="s">
        <v>266</v>
      </c>
      <c r="F37" s="298" t="s">
        <v>267</v>
      </c>
      <c r="G37" s="112">
        <v>342.3</v>
      </c>
      <c r="H37" s="112">
        <v>61.73</v>
      </c>
      <c r="I37" s="107" t="s">
        <v>121</v>
      </c>
      <c r="J37" s="112">
        <f>IF(I37="SI", G37-H37,G37)</f>
        <v>280.57</v>
      </c>
      <c r="K37" s="299" t="s">
        <v>268</v>
      </c>
      <c r="L37" s="108">
        <v>2021</v>
      </c>
      <c r="M37" s="108">
        <v>2</v>
      </c>
      <c r="N37" s="109" t="s">
        <v>212</v>
      </c>
      <c r="O37" s="111" t="s">
        <v>269</v>
      </c>
      <c r="P37" s="109" t="s">
        <v>270</v>
      </c>
      <c r="Q37" s="109" t="s">
        <v>125</v>
      </c>
      <c r="R37" s="108">
        <v>2</v>
      </c>
      <c r="S37" s="111" t="s">
        <v>138</v>
      </c>
      <c r="T37" s="108">
        <v>1080203</v>
      </c>
      <c r="U37" s="108">
        <v>2890</v>
      </c>
      <c r="V37" s="108">
        <v>1938</v>
      </c>
      <c r="W37" s="108">
        <v>99</v>
      </c>
      <c r="X37" s="113">
        <v>2020</v>
      </c>
      <c r="Y37" s="113">
        <v>52</v>
      </c>
      <c r="Z37" s="113">
        <v>0</v>
      </c>
      <c r="AA37" s="114" t="s">
        <v>139</v>
      </c>
      <c r="AB37" s="108">
        <v>80</v>
      </c>
      <c r="AC37" s="109" t="s">
        <v>140</v>
      </c>
      <c r="AD37" s="300" t="s">
        <v>271</v>
      </c>
      <c r="AE37" s="300" t="s">
        <v>141</v>
      </c>
      <c r="AF37" s="301">
        <f>AE37-AD37</f>
        <v>-9</v>
      </c>
      <c r="AG37" s="302">
        <f>IF(AI37="SI", 0,J37)</f>
        <v>280.57</v>
      </c>
      <c r="AH37" s="303">
        <f>AG37*AF37</f>
        <v>-2525.13</v>
      </c>
      <c r="AI37" s="304" t="s">
        <v>131</v>
      </c>
    </row>
    <row r="38" spans="1:35" x14ac:dyDescent="0.2">
      <c r="A38" s="108">
        <v>2021</v>
      </c>
      <c r="B38" s="108">
        <v>19</v>
      </c>
      <c r="C38" s="109" t="s">
        <v>208</v>
      </c>
      <c r="D38" s="297" t="s">
        <v>272</v>
      </c>
      <c r="E38" s="109" t="s">
        <v>266</v>
      </c>
      <c r="F38" s="298" t="s">
        <v>273</v>
      </c>
      <c r="G38" s="112">
        <v>2904.54</v>
      </c>
      <c r="H38" s="112">
        <v>523.77</v>
      </c>
      <c r="I38" s="107" t="s">
        <v>121</v>
      </c>
      <c r="J38" s="112">
        <f>IF(I38="SI", G38-H38,G38)</f>
        <v>2380.77</v>
      </c>
      <c r="K38" s="299" t="s">
        <v>274</v>
      </c>
      <c r="L38" s="108">
        <v>2021</v>
      </c>
      <c r="M38" s="108">
        <v>3</v>
      </c>
      <c r="N38" s="109" t="s">
        <v>212</v>
      </c>
      <c r="O38" s="111" t="s">
        <v>275</v>
      </c>
      <c r="P38" s="109" t="s">
        <v>276</v>
      </c>
      <c r="Q38" s="109" t="s">
        <v>277</v>
      </c>
      <c r="R38" s="108">
        <v>2</v>
      </c>
      <c r="S38" s="111" t="s">
        <v>138</v>
      </c>
      <c r="T38" s="108">
        <v>2010501</v>
      </c>
      <c r="U38" s="108">
        <v>6130</v>
      </c>
      <c r="V38" s="108">
        <v>3063</v>
      </c>
      <c r="W38" s="108">
        <v>99</v>
      </c>
      <c r="X38" s="113">
        <v>2020</v>
      </c>
      <c r="Y38" s="113">
        <v>345</v>
      </c>
      <c r="Z38" s="113">
        <v>0</v>
      </c>
      <c r="AA38" s="114" t="s">
        <v>139</v>
      </c>
      <c r="AB38" s="108">
        <v>81</v>
      </c>
      <c r="AC38" s="109" t="s">
        <v>140</v>
      </c>
      <c r="AD38" s="300" t="s">
        <v>271</v>
      </c>
      <c r="AE38" s="300" t="s">
        <v>278</v>
      </c>
      <c r="AF38" s="301">
        <f>AE38-AD38</f>
        <v>-5</v>
      </c>
      <c r="AG38" s="302">
        <f>IF(AI38="SI", 0,J38)</f>
        <v>2380.77</v>
      </c>
      <c r="AH38" s="303">
        <f>AG38*AF38</f>
        <v>-11903.85</v>
      </c>
      <c r="AI38" s="304" t="s">
        <v>131</v>
      </c>
    </row>
    <row r="39" spans="1:35" x14ac:dyDescent="0.2">
      <c r="A39" s="108">
        <v>2021</v>
      </c>
      <c r="B39" s="108">
        <v>20</v>
      </c>
      <c r="C39" s="109" t="s">
        <v>208</v>
      </c>
      <c r="D39" s="297" t="s">
        <v>279</v>
      </c>
      <c r="E39" s="109" t="s">
        <v>237</v>
      </c>
      <c r="F39" s="298" t="s">
        <v>280</v>
      </c>
      <c r="G39" s="112">
        <v>114.89</v>
      </c>
      <c r="H39" s="112">
        <v>20.72</v>
      </c>
      <c r="I39" s="107" t="s">
        <v>121</v>
      </c>
      <c r="J39" s="112">
        <f>IF(I39="SI", G39-H39,G39)</f>
        <v>94.17</v>
      </c>
      <c r="K39" s="299" t="s">
        <v>281</v>
      </c>
      <c r="L39" s="108">
        <v>2021</v>
      </c>
      <c r="M39" s="108">
        <v>12</v>
      </c>
      <c r="N39" s="109" t="s">
        <v>212</v>
      </c>
      <c r="O39" s="111" t="s">
        <v>240</v>
      </c>
      <c r="P39" s="109" t="s">
        <v>241</v>
      </c>
      <c r="Q39" s="109" t="s">
        <v>241</v>
      </c>
      <c r="R39" s="108">
        <v>1</v>
      </c>
      <c r="S39" s="111" t="s">
        <v>166</v>
      </c>
      <c r="T39" s="108">
        <v>1010203</v>
      </c>
      <c r="U39" s="108">
        <v>140</v>
      </c>
      <c r="V39" s="108">
        <v>1043</v>
      </c>
      <c r="W39" s="108">
        <v>2</v>
      </c>
      <c r="X39" s="113">
        <v>2020</v>
      </c>
      <c r="Y39" s="113">
        <v>235</v>
      </c>
      <c r="Z39" s="113">
        <v>0</v>
      </c>
      <c r="AA39" s="114" t="s">
        <v>160</v>
      </c>
      <c r="AB39" s="108">
        <v>5</v>
      </c>
      <c r="AC39" s="109" t="s">
        <v>160</v>
      </c>
      <c r="AD39" s="300" t="s">
        <v>242</v>
      </c>
      <c r="AE39" s="300" t="s">
        <v>215</v>
      </c>
      <c r="AF39" s="301">
        <f>AE39-AD39</f>
        <v>-11</v>
      </c>
      <c r="AG39" s="302">
        <f>IF(AI39="SI", 0,J39)</f>
        <v>94.17</v>
      </c>
      <c r="AH39" s="303">
        <f>AG39*AF39</f>
        <v>-1035.8700000000001</v>
      </c>
      <c r="AI39" s="304" t="s">
        <v>131</v>
      </c>
    </row>
    <row r="40" spans="1:35" x14ac:dyDescent="0.2">
      <c r="A40" s="108">
        <v>2021</v>
      </c>
      <c r="B40" s="108">
        <v>20</v>
      </c>
      <c r="C40" s="109" t="s">
        <v>208</v>
      </c>
      <c r="D40" s="297" t="s">
        <v>279</v>
      </c>
      <c r="E40" s="109" t="s">
        <v>237</v>
      </c>
      <c r="F40" s="298" t="s">
        <v>280</v>
      </c>
      <c r="G40" s="112">
        <v>81.400000000000006</v>
      </c>
      <c r="H40" s="112">
        <v>14.68</v>
      </c>
      <c r="I40" s="107" t="s">
        <v>121</v>
      </c>
      <c r="J40" s="112">
        <f>IF(I40="SI", G40-H40,G40)</f>
        <v>66.72</v>
      </c>
      <c r="K40" s="299" t="s">
        <v>282</v>
      </c>
      <c r="L40" s="108">
        <v>2021</v>
      </c>
      <c r="M40" s="108">
        <v>12</v>
      </c>
      <c r="N40" s="109" t="s">
        <v>212</v>
      </c>
      <c r="O40" s="111" t="s">
        <v>240</v>
      </c>
      <c r="P40" s="109" t="s">
        <v>241</v>
      </c>
      <c r="Q40" s="109" t="s">
        <v>241</v>
      </c>
      <c r="R40" s="108">
        <v>1</v>
      </c>
      <c r="S40" s="111" t="s">
        <v>166</v>
      </c>
      <c r="T40" s="108">
        <v>1010203</v>
      </c>
      <c r="U40" s="108">
        <v>140</v>
      </c>
      <c r="V40" s="108">
        <v>1043</v>
      </c>
      <c r="W40" s="108">
        <v>2</v>
      </c>
      <c r="X40" s="113">
        <v>2021</v>
      </c>
      <c r="Y40" s="113">
        <v>346</v>
      </c>
      <c r="Z40" s="113">
        <v>0</v>
      </c>
      <c r="AA40" s="114" t="s">
        <v>160</v>
      </c>
      <c r="AB40" s="108">
        <v>6</v>
      </c>
      <c r="AC40" s="109" t="s">
        <v>160</v>
      </c>
      <c r="AD40" s="300" t="s">
        <v>242</v>
      </c>
      <c r="AE40" s="300" t="s">
        <v>215</v>
      </c>
      <c r="AF40" s="301">
        <f>AE40-AD40</f>
        <v>-11</v>
      </c>
      <c r="AG40" s="302">
        <f>IF(AI40="SI", 0,J40)</f>
        <v>66.72</v>
      </c>
      <c r="AH40" s="303">
        <f>AG40*AF40</f>
        <v>-733.92</v>
      </c>
      <c r="AI40" s="304" t="s">
        <v>131</v>
      </c>
    </row>
    <row r="41" spans="1:35" x14ac:dyDescent="0.2">
      <c r="A41" s="108">
        <v>2021</v>
      </c>
      <c r="B41" s="108">
        <v>21</v>
      </c>
      <c r="C41" s="109" t="s">
        <v>160</v>
      </c>
      <c r="D41" s="297" t="s">
        <v>283</v>
      </c>
      <c r="E41" s="109" t="s">
        <v>266</v>
      </c>
      <c r="F41" s="298" t="s">
        <v>284</v>
      </c>
      <c r="G41" s="112">
        <v>9.19</v>
      </c>
      <c r="H41" s="112">
        <v>1.66</v>
      </c>
      <c r="I41" s="107" t="s">
        <v>121</v>
      </c>
      <c r="J41" s="112">
        <f>IF(I41="SI", G41-H41,G41)</f>
        <v>7.5299999999999994</v>
      </c>
      <c r="K41" s="299" t="s">
        <v>125</v>
      </c>
      <c r="L41" s="108">
        <v>2021</v>
      </c>
      <c r="M41" s="108">
        <v>146</v>
      </c>
      <c r="N41" s="109" t="s">
        <v>208</v>
      </c>
      <c r="O41" s="111" t="s">
        <v>151</v>
      </c>
      <c r="P41" s="109" t="s">
        <v>152</v>
      </c>
      <c r="Q41" s="109" t="s">
        <v>125</v>
      </c>
      <c r="R41" s="108">
        <v>4</v>
      </c>
      <c r="S41" s="111" t="s">
        <v>126</v>
      </c>
      <c r="T41" s="108">
        <v>1090505</v>
      </c>
      <c r="U41" s="108">
        <v>3570</v>
      </c>
      <c r="V41" s="108">
        <v>1737</v>
      </c>
      <c r="W41" s="108">
        <v>99</v>
      </c>
      <c r="X41" s="113">
        <v>2019</v>
      </c>
      <c r="Y41" s="113">
        <v>60</v>
      </c>
      <c r="Z41" s="113">
        <v>0</v>
      </c>
      <c r="AA41" s="114" t="s">
        <v>127</v>
      </c>
      <c r="AB41" s="108">
        <v>98</v>
      </c>
      <c r="AC41" s="109" t="s">
        <v>128</v>
      </c>
      <c r="AD41" s="300" t="s">
        <v>285</v>
      </c>
      <c r="AE41" s="300" t="s">
        <v>130</v>
      </c>
      <c r="AF41" s="301">
        <f>AE41-AD41</f>
        <v>-9</v>
      </c>
      <c r="AG41" s="302">
        <f>IF(AI41="SI", 0,J41)</f>
        <v>7.5299999999999994</v>
      </c>
      <c r="AH41" s="303">
        <f>AG41*AF41</f>
        <v>-67.77</v>
      </c>
      <c r="AI41" s="304" t="s">
        <v>131</v>
      </c>
    </row>
    <row r="42" spans="1:35" x14ac:dyDescent="0.2">
      <c r="A42" s="108">
        <v>2021</v>
      </c>
      <c r="B42" s="108">
        <v>22</v>
      </c>
      <c r="C42" s="109" t="s">
        <v>160</v>
      </c>
      <c r="D42" s="297" t="s">
        <v>286</v>
      </c>
      <c r="E42" s="109" t="s">
        <v>237</v>
      </c>
      <c r="F42" s="298" t="s">
        <v>287</v>
      </c>
      <c r="G42" s="112">
        <v>26.28</v>
      </c>
      <c r="H42" s="112">
        <v>4.74</v>
      </c>
      <c r="I42" s="107" t="s">
        <v>121</v>
      </c>
      <c r="J42" s="112">
        <f>IF(I42="SI", G42-H42,G42)</f>
        <v>21.54</v>
      </c>
      <c r="K42" s="299" t="s">
        <v>239</v>
      </c>
      <c r="L42" s="108">
        <v>2021</v>
      </c>
      <c r="M42" s="108">
        <v>8</v>
      </c>
      <c r="N42" s="109" t="s">
        <v>212</v>
      </c>
      <c r="O42" s="111" t="s">
        <v>240</v>
      </c>
      <c r="P42" s="109" t="s">
        <v>241</v>
      </c>
      <c r="Q42" s="109" t="s">
        <v>241</v>
      </c>
      <c r="R42" s="108">
        <v>2</v>
      </c>
      <c r="S42" s="111" t="s">
        <v>138</v>
      </c>
      <c r="T42" s="108">
        <v>1010503</v>
      </c>
      <c r="U42" s="108">
        <v>470</v>
      </c>
      <c r="V42" s="108">
        <v>1156</v>
      </c>
      <c r="W42" s="108">
        <v>2</v>
      </c>
      <c r="X42" s="113">
        <v>2020</v>
      </c>
      <c r="Y42" s="113">
        <v>271</v>
      </c>
      <c r="Z42" s="113">
        <v>0</v>
      </c>
      <c r="AA42" s="114" t="s">
        <v>160</v>
      </c>
      <c r="AB42" s="108">
        <v>7</v>
      </c>
      <c r="AC42" s="109" t="s">
        <v>160</v>
      </c>
      <c r="AD42" s="300" t="s">
        <v>242</v>
      </c>
      <c r="AE42" s="300" t="s">
        <v>215</v>
      </c>
      <c r="AF42" s="301">
        <f>AE42-AD42</f>
        <v>-11</v>
      </c>
      <c r="AG42" s="302">
        <f>IF(AI42="SI", 0,J42)</f>
        <v>21.54</v>
      </c>
      <c r="AH42" s="303">
        <f>AG42*AF42</f>
        <v>-236.94</v>
      </c>
      <c r="AI42" s="304" t="s">
        <v>131</v>
      </c>
    </row>
    <row r="43" spans="1:35" x14ac:dyDescent="0.2">
      <c r="A43" s="108">
        <v>2021</v>
      </c>
      <c r="B43" s="108">
        <v>23</v>
      </c>
      <c r="C43" s="109" t="s">
        <v>160</v>
      </c>
      <c r="D43" s="297" t="s">
        <v>288</v>
      </c>
      <c r="E43" s="109" t="s">
        <v>237</v>
      </c>
      <c r="F43" s="298" t="s">
        <v>289</v>
      </c>
      <c r="G43" s="112">
        <v>1361.78</v>
      </c>
      <c r="H43" s="112">
        <v>245.57</v>
      </c>
      <c r="I43" s="107" t="s">
        <v>121</v>
      </c>
      <c r="J43" s="112">
        <f>IF(I43="SI", G43-H43,G43)</f>
        <v>1116.21</v>
      </c>
      <c r="K43" s="299" t="s">
        <v>281</v>
      </c>
      <c r="L43" s="108">
        <v>2021</v>
      </c>
      <c r="M43" s="108">
        <v>14</v>
      </c>
      <c r="N43" s="109" t="s">
        <v>212</v>
      </c>
      <c r="O43" s="111" t="s">
        <v>240</v>
      </c>
      <c r="P43" s="109" t="s">
        <v>241</v>
      </c>
      <c r="Q43" s="109" t="s">
        <v>241</v>
      </c>
      <c r="R43" s="108">
        <v>2</v>
      </c>
      <c r="S43" s="111" t="s">
        <v>138</v>
      </c>
      <c r="T43" s="108">
        <v>1080203</v>
      </c>
      <c r="U43" s="108">
        <v>2890</v>
      </c>
      <c r="V43" s="108">
        <v>1937</v>
      </c>
      <c r="W43" s="108">
        <v>99</v>
      </c>
      <c r="X43" s="113">
        <v>2020</v>
      </c>
      <c r="Y43" s="113">
        <v>274</v>
      </c>
      <c r="Z43" s="113">
        <v>0</v>
      </c>
      <c r="AA43" s="114" t="s">
        <v>160</v>
      </c>
      <c r="AB43" s="108">
        <v>12</v>
      </c>
      <c r="AC43" s="109" t="s">
        <v>160</v>
      </c>
      <c r="AD43" s="300" t="s">
        <v>242</v>
      </c>
      <c r="AE43" s="300" t="s">
        <v>215</v>
      </c>
      <c r="AF43" s="301">
        <f>AE43-AD43</f>
        <v>-11</v>
      </c>
      <c r="AG43" s="302">
        <f>IF(AI43="SI", 0,J43)</f>
        <v>1116.21</v>
      </c>
      <c r="AH43" s="303">
        <f>AG43*AF43</f>
        <v>-12278.310000000001</v>
      </c>
      <c r="AI43" s="304" t="s">
        <v>131</v>
      </c>
    </row>
    <row r="44" spans="1:35" x14ac:dyDescent="0.2">
      <c r="A44" s="108">
        <v>2021</v>
      </c>
      <c r="B44" s="108">
        <v>23</v>
      </c>
      <c r="C44" s="109" t="s">
        <v>160</v>
      </c>
      <c r="D44" s="297" t="s">
        <v>288</v>
      </c>
      <c r="E44" s="109" t="s">
        <v>237</v>
      </c>
      <c r="F44" s="298" t="s">
        <v>289</v>
      </c>
      <c r="G44" s="112">
        <v>2985.95</v>
      </c>
      <c r="H44" s="112">
        <v>538.45000000000005</v>
      </c>
      <c r="I44" s="107" t="s">
        <v>121</v>
      </c>
      <c r="J44" s="112">
        <f>IF(I44="SI", G44-H44,G44)</f>
        <v>2447.5</v>
      </c>
      <c r="K44" s="299" t="s">
        <v>282</v>
      </c>
      <c r="L44" s="108">
        <v>2021</v>
      </c>
      <c r="M44" s="108">
        <v>14</v>
      </c>
      <c r="N44" s="109" t="s">
        <v>212</v>
      </c>
      <c r="O44" s="111" t="s">
        <v>240</v>
      </c>
      <c r="P44" s="109" t="s">
        <v>241</v>
      </c>
      <c r="Q44" s="109" t="s">
        <v>241</v>
      </c>
      <c r="R44" s="108">
        <v>2</v>
      </c>
      <c r="S44" s="111" t="s">
        <v>138</v>
      </c>
      <c r="T44" s="108">
        <v>1080203</v>
      </c>
      <c r="U44" s="108">
        <v>2890</v>
      </c>
      <c r="V44" s="108">
        <v>1937</v>
      </c>
      <c r="W44" s="108">
        <v>99</v>
      </c>
      <c r="X44" s="113">
        <v>2021</v>
      </c>
      <c r="Y44" s="113">
        <v>355</v>
      </c>
      <c r="Z44" s="113">
        <v>0</v>
      </c>
      <c r="AA44" s="114" t="s">
        <v>160</v>
      </c>
      <c r="AB44" s="108">
        <v>13</v>
      </c>
      <c r="AC44" s="109" t="s">
        <v>160</v>
      </c>
      <c r="AD44" s="300" t="s">
        <v>242</v>
      </c>
      <c r="AE44" s="300" t="s">
        <v>215</v>
      </c>
      <c r="AF44" s="301">
        <f>AE44-AD44</f>
        <v>-11</v>
      </c>
      <c r="AG44" s="302">
        <f>IF(AI44="SI", 0,J44)</f>
        <v>2447.5</v>
      </c>
      <c r="AH44" s="303">
        <f>AG44*AF44</f>
        <v>-26922.5</v>
      </c>
      <c r="AI44" s="304" t="s">
        <v>131</v>
      </c>
    </row>
    <row r="45" spans="1:35" x14ac:dyDescent="0.2">
      <c r="A45" s="108">
        <v>2021</v>
      </c>
      <c r="B45" s="108">
        <v>24</v>
      </c>
      <c r="C45" s="109" t="s">
        <v>160</v>
      </c>
      <c r="D45" s="297" t="s">
        <v>290</v>
      </c>
      <c r="E45" s="109" t="s">
        <v>237</v>
      </c>
      <c r="F45" s="298" t="s">
        <v>291</v>
      </c>
      <c r="G45" s="112">
        <v>73.34</v>
      </c>
      <c r="H45" s="112">
        <v>5.55</v>
      </c>
      <c r="I45" s="107" t="s">
        <v>121</v>
      </c>
      <c r="J45" s="112">
        <f>IF(I45="SI", G45-H45,G45)</f>
        <v>67.790000000000006</v>
      </c>
      <c r="K45" s="299" t="s">
        <v>239</v>
      </c>
      <c r="L45" s="108">
        <v>2021</v>
      </c>
      <c r="M45" s="108">
        <v>11</v>
      </c>
      <c r="N45" s="109" t="s">
        <v>212</v>
      </c>
      <c r="O45" s="111" t="s">
        <v>240</v>
      </c>
      <c r="P45" s="109" t="s">
        <v>241</v>
      </c>
      <c r="Q45" s="109" t="s">
        <v>241</v>
      </c>
      <c r="R45" s="108">
        <v>4</v>
      </c>
      <c r="S45" s="111" t="s">
        <v>126</v>
      </c>
      <c r="T45" s="108">
        <v>1040203</v>
      </c>
      <c r="U45" s="108">
        <v>1570</v>
      </c>
      <c r="V45" s="108">
        <v>1366</v>
      </c>
      <c r="W45" s="108">
        <v>2</v>
      </c>
      <c r="X45" s="113">
        <v>2020</v>
      </c>
      <c r="Y45" s="113">
        <v>141</v>
      </c>
      <c r="Z45" s="113">
        <v>0</v>
      </c>
      <c r="AA45" s="114" t="s">
        <v>160</v>
      </c>
      <c r="AB45" s="108">
        <v>9</v>
      </c>
      <c r="AC45" s="109" t="s">
        <v>160</v>
      </c>
      <c r="AD45" s="300" t="s">
        <v>242</v>
      </c>
      <c r="AE45" s="300" t="s">
        <v>215</v>
      </c>
      <c r="AF45" s="301">
        <f>AE45-AD45</f>
        <v>-11</v>
      </c>
      <c r="AG45" s="302">
        <f>IF(AI45="SI", 0,J45)</f>
        <v>67.790000000000006</v>
      </c>
      <c r="AH45" s="303">
        <f>AG45*AF45</f>
        <v>-745.69</v>
      </c>
      <c r="AI45" s="304" t="s">
        <v>131</v>
      </c>
    </row>
    <row r="46" spans="1:35" x14ac:dyDescent="0.2">
      <c r="A46" s="108">
        <v>2021</v>
      </c>
      <c r="B46" s="108">
        <v>24</v>
      </c>
      <c r="C46" s="109" t="s">
        <v>160</v>
      </c>
      <c r="D46" s="297" t="s">
        <v>290</v>
      </c>
      <c r="E46" s="109" t="s">
        <v>237</v>
      </c>
      <c r="F46" s="298" t="s">
        <v>291</v>
      </c>
      <c r="G46" s="112">
        <v>238.15</v>
      </c>
      <c r="H46" s="112">
        <v>0</v>
      </c>
      <c r="I46" s="107" t="s">
        <v>121</v>
      </c>
      <c r="J46" s="112">
        <f>IF(I46="SI", G46-H46,G46)</f>
        <v>238.15</v>
      </c>
      <c r="K46" s="299" t="s">
        <v>239</v>
      </c>
      <c r="L46" s="108">
        <v>2021</v>
      </c>
      <c r="M46" s="108">
        <v>11</v>
      </c>
      <c r="N46" s="109" t="s">
        <v>212</v>
      </c>
      <c r="O46" s="111" t="s">
        <v>240</v>
      </c>
      <c r="P46" s="109" t="s">
        <v>241</v>
      </c>
      <c r="Q46" s="109" t="s">
        <v>241</v>
      </c>
      <c r="R46" s="108">
        <v>4</v>
      </c>
      <c r="S46" s="111" t="s">
        <v>126</v>
      </c>
      <c r="T46" s="108">
        <v>1050103</v>
      </c>
      <c r="U46" s="108">
        <v>2010</v>
      </c>
      <c r="V46" s="108">
        <v>1476</v>
      </c>
      <c r="W46" s="108">
        <v>2</v>
      </c>
      <c r="X46" s="113">
        <v>2020</v>
      </c>
      <c r="Y46" s="113">
        <v>321</v>
      </c>
      <c r="Z46" s="113">
        <v>0</v>
      </c>
      <c r="AA46" s="114" t="s">
        <v>160</v>
      </c>
      <c r="AB46" s="108">
        <v>10</v>
      </c>
      <c r="AC46" s="109" t="s">
        <v>160</v>
      </c>
      <c r="AD46" s="300" t="s">
        <v>242</v>
      </c>
      <c r="AE46" s="300" t="s">
        <v>215</v>
      </c>
      <c r="AF46" s="301">
        <f>AE46-AD46</f>
        <v>-11</v>
      </c>
      <c r="AG46" s="302">
        <f>IF(AI46="SI", 0,J46)</f>
        <v>238.15</v>
      </c>
      <c r="AH46" s="303">
        <f>AG46*AF46</f>
        <v>-2619.65</v>
      </c>
      <c r="AI46" s="304" t="s">
        <v>131</v>
      </c>
    </row>
    <row r="47" spans="1:35" x14ac:dyDescent="0.2">
      <c r="A47" s="108">
        <v>2021</v>
      </c>
      <c r="B47" s="108">
        <v>24</v>
      </c>
      <c r="C47" s="109" t="s">
        <v>160</v>
      </c>
      <c r="D47" s="297" t="s">
        <v>290</v>
      </c>
      <c r="E47" s="109" t="s">
        <v>237</v>
      </c>
      <c r="F47" s="298" t="s">
        <v>291</v>
      </c>
      <c r="G47" s="112">
        <v>261.62</v>
      </c>
      <c r="H47" s="112">
        <v>47.18</v>
      </c>
      <c r="I47" s="107" t="s">
        <v>121</v>
      </c>
      <c r="J47" s="112">
        <f>IF(I47="SI", G47-H47,G47)</f>
        <v>214.44</v>
      </c>
      <c r="K47" s="299" t="s">
        <v>239</v>
      </c>
      <c r="L47" s="108">
        <v>2021</v>
      </c>
      <c r="M47" s="108">
        <v>11</v>
      </c>
      <c r="N47" s="109" t="s">
        <v>212</v>
      </c>
      <c r="O47" s="111" t="s">
        <v>240</v>
      </c>
      <c r="P47" s="109" t="s">
        <v>241</v>
      </c>
      <c r="Q47" s="109" t="s">
        <v>241</v>
      </c>
      <c r="R47" s="108">
        <v>4</v>
      </c>
      <c r="S47" s="111" t="s">
        <v>126</v>
      </c>
      <c r="T47" s="108">
        <v>1040103</v>
      </c>
      <c r="U47" s="108">
        <v>1460</v>
      </c>
      <c r="V47" s="108">
        <v>1346</v>
      </c>
      <c r="W47" s="108">
        <v>2</v>
      </c>
      <c r="X47" s="113">
        <v>2020</v>
      </c>
      <c r="Y47" s="113">
        <v>140</v>
      </c>
      <c r="Z47" s="113">
        <v>0</v>
      </c>
      <c r="AA47" s="114" t="s">
        <v>160</v>
      </c>
      <c r="AB47" s="108">
        <v>8</v>
      </c>
      <c r="AC47" s="109" t="s">
        <v>160</v>
      </c>
      <c r="AD47" s="300" t="s">
        <v>242</v>
      </c>
      <c r="AE47" s="300" t="s">
        <v>215</v>
      </c>
      <c r="AF47" s="301">
        <f>AE47-AD47</f>
        <v>-11</v>
      </c>
      <c r="AG47" s="302">
        <f>IF(AI47="SI", 0,J47)</f>
        <v>214.44</v>
      </c>
      <c r="AH47" s="303">
        <f>AG47*AF47</f>
        <v>-2358.84</v>
      </c>
      <c r="AI47" s="304" t="s">
        <v>131</v>
      </c>
    </row>
    <row r="48" spans="1:35" x14ac:dyDescent="0.2">
      <c r="A48" s="108">
        <v>2021</v>
      </c>
      <c r="B48" s="108">
        <v>25</v>
      </c>
      <c r="C48" s="109" t="s">
        <v>160</v>
      </c>
      <c r="D48" s="297" t="s">
        <v>292</v>
      </c>
      <c r="E48" s="109" t="s">
        <v>237</v>
      </c>
      <c r="F48" s="298" t="s">
        <v>293</v>
      </c>
      <c r="G48" s="112">
        <v>343.58</v>
      </c>
      <c r="H48" s="112">
        <v>61.96</v>
      </c>
      <c r="I48" s="107" t="s">
        <v>121</v>
      </c>
      <c r="J48" s="112">
        <f>IF(I48="SI", G48-H48,G48)</f>
        <v>281.62</v>
      </c>
      <c r="K48" s="299" t="s">
        <v>211</v>
      </c>
      <c r="L48" s="108">
        <v>2021</v>
      </c>
      <c r="M48" s="108">
        <v>13</v>
      </c>
      <c r="N48" s="109" t="s">
        <v>212</v>
      </c>
      <c r="O48" s="111" t="s">
        <v>240</v>
      </c>
      <c r="P48" s="109" t="s">
        <v>241</v>
      </c>
      <c r="Q48" s="109" t="s">
        <v>241</v>
      </c>
      <c r="R48" s="108">
        <v>4</v>
      </c>
      <c r="S48" s="111" t="s">
        <v>126</v>
      </c>
      <c r="T48" s="108">
        <v>1100403</v>
      </c>
      <c r="U48" s="108">
        <v>4100</v>
      </c>
      <c r="V48" s="108">
        <v>1574</v>
      </c>
      <c r="W48" s="108">
        <v>2</v>
      </c>
      <c r="X48" s="113">
        <v>2020</v>
      </c>
      <c r="Y48" s="113">
        <v>234</v>
      </c>
      <c r="Z48" s="113">
        <v>0</v>
      </c>
      <c r="AA48" s="114" t="s">
        <v>160</v>
      </c>
      <c r="AB48" s="108">
        <v>14</v>
      </c>
      <c r="AC48" s="109" t="s">
        <v>160</v>
      </c>
      <c r="AD48" s="300" t="s">
        <v>242</v>
      </c>
      <c r="AE48" s="300" t="s">
        <v>215</v>
      </c>
      <c r="AF48" s="301">
        <f>AE48-AD48</f>
        <v>-11</v>
      </c>
      <c r="AG48" s="302">
        <f>IF(AI48="SI", 0,J48)</f>
        <v>281.62</v>
      </c>
      <c r="AH48" s="303">
        <f>AG48*AF48</f>
        <v>-3097.82</v>
      </c>
      <c r="AI48" s="304" t="s">
        <v>131</v>
      </c>
    </row>
    <row r="49" spans="1:35" x14ac:dyDescent="0.2">
      <c r="A49" s="108">
        <v>2021</v>
      </c>
      <c r="B49" s="108">
        <v>25</v>
      </c>
      <c r="C49" s="109" t="s">
        <v>160</v>
      </c>
      <c r="D49" s="297" t="s">
        <v>292</v>
      </c>
      <c r="E49" s="109" t="s">
        <v>237</v>
      </c>
      <c r="F49" s="298" t="s">
        <v>293</v>
      </c>
      <c r="G49" s="112">
        <v>56.6</v>
      </c>
      <c r="H49" s="112">
        <v>10.199999999999999</v>
      </c>
      <c r="I49" s="107" t="s">
        <v>121</v>
      </c>
      <c r="J49" s="112">
        <f>IF(I49="SI", G49-H49,G49)</f>
        <v>46.400000000000006</v>
      </c>
      <c r="K49" s="299" t="s">
        <v>239</v>
      </c>
      <c r="L49" s="108">
        <v>2021</v>
      </c>
      <c r="M49" s="108">
        <v>13</v>
      </c>
      <c r="N49" s="109" t="s">
        <v>212</v>
      </c>
      <c r="O49" s="111" t="s">
        <v>240</v>
      </c>
      <c r="P49" s="109" t="s">
        <v>241</v>
      </c>
      <c r="Q49" s="109" t="s">
        <v>241</v>
      </c>
      <c r="R49" s="108">
        <v>4</v>
      </c>
      <c r="S49" s="111" t="s">
        <v>126</v>
      </c>
      <c r="T49" s="108">
        <v>1050103</v>
      </c>
      <c r="U49" s="108">
        <v>2010</v>
      </c>
      <c r="V49" s="108">
        <v>1476</v>
      </c>
      <c r="W49" s="108">
        <v>2</v>
      </c>
      <c r="X49" s="113">
        <v>2020</v>
      </c>
      <c r="Y49" s="113">
        <v>321</v>
      </c>
      <c r="Z49" s="113">
        <v>0</v>
      </c>
      <c r="AA49" s="114" t="s">
        <v>160</v>
      </c>
      <c r="AB49" s="108">
        <v>10</v>
      </c>
      <c r="AC49" s="109" t="s">
        <v>160</v>
      </c>
      <c r="AD49" s="300" t="s">
        <v>242</v>
      </c>
      <c r="AE49" s="300" t="s">
        <v>215</v>
      </c>
      <c r="AF49" s="301">
        <f>AE49-AD49</f>
        <v>-11</v>
      </c>
      <c r="AG49" s="302">
        <f>IF(AI49="SI", 0,J49)</f>
        <v>46.400000000000006</v>
      </c>
      <c r="AH49" s="303">
        <f>AG49*AF49</f>
        <v>-510.40000000000009</v>
      </c>
      <c r="AI49" s="304" t="s">
        <v>131</v>
      </c>
    </row>
    <row r="50" spans="1:35" x14ac:dyDescent="0.2">
      <c r="A50" s="108">
        <v>2021</v>
      </c>
      <c r="B50" s="108">
        <v>26</v>
      </c>
      <c r="C50" s="109" t="s">
        <v>160</v>
      </c>
      <c r="D50" s="297" t="s">
        <v>294</v>
      </c>
      <c r="E50" s="109" t="s">
        <v>154</v>
      </c>
      <c r="F50" s="298" t="s">
        <v>246</v>
      </c>
      <c r="G50" s="112">
        <v>127.13</v>
      </c>
      <c r="H50" s="112">
        <v>22.88</v>
      </c>
      <c r="I50" s="107" t="s">
        <v>121</v>
      </c>
      <c r="J50" s="112">
        <f>IF(I50="SI", G50-H50,G50)</f>
        <v>104.25</v>
      </c>
      <c r="K50" s="299" t="s">
        <v>247</v>
      </c>
      <c r="L50" s="108">
        <v>2021</v>
      </c>
      <c r="M50" s="108">
        <v>32</v>
      </c>
      <c r="N50" s="109" t="s">
        <v>212</v>
      </c>
      <c r="O50" s="111" t="s">
        <v>248</v>
      </c>
      <c r="P50" s="109" t="s">
        <v>249</v>
      </c>
      <c r="Q50" s="109" t="s">
        <v>125</v>
      </c>
      <c r="R50" s="108">
        <v>1</v>
      </c>
      <c r="S50" s="111" t="s">
        <v>166</v>
      </c>
      <c r="T50" s="108">
        <v>1010203</v>
      </c>
      <c r="U50" s="108">
        <v>140</v>
      </c>
      <c r="V50" s="108">
        <v>1043</v>
      </c>
      <c r="W50" s="108">
        <v>2</v>
      </c>
      <c r="X50" s="113">
        <v>2021</v>
      </c>
      <c r="Y50" s="113">
        <v>348</v>
      </c>
      <c r="Z50" s="113">
        <v>0</v>
      </c>
      <c r="AA50" s="114" t="s">
        <v>160</v>
      </c>
      <c r="AB50" s="108">
        <v>16</v>
      </c>
      <c r="AC50" s="109" t="s">
        <v>160</v>
      </c>
      <c r="AD50" s="300" t="s">
        <v>195</v>
      </c>
      <c r="AE50" s="300" t="s">
        <v>215</v>
      </c>
      <c r="AF50" s="301">
        <f>AE50-AD50</f>
        <v>-5</v>
      </c>
      <c r="AG50" s="302">
        <f>IF(AI50="SI", 0,J50)</f>
        <v>104.25</v>
      </c>
      <c r="AH50" s="303">
        <f>AG50*AF50</f>
        <v>-521.25</v>
      </c>
      <c r="AI50" s="304" t="s">
        <v>131</v>
      </c>
    </row>
    <row r="51" spans="1:35" x14ac:dyDescent="0.2">
      <c r="A51" s="108">
        <v>2021</v>
      </c>
      <c r="B51" s="108">
        <v>27</v>
      </c>
      <c r="C51" s="109" t="s">
        <v>160</v>
      </c>
      <c r="D51" s="297" t="s">
        <v>295</v>
      </c>
      <c r="E51" s="109" t="s">
        <v>266</v>
      </c>
      <c r="F51" s="298" t="s">
        <v>284</v>
      </c>
      <c r="G51" s="112">
        <v>134.19999999999999</v>
      </c>
      <c r="H51" s="112">
        <v>24.2</v>
      </c>
      <c r="I51" s="107" t="s">
        <v>121</v>
      </c>
      <c r="J51" s="112">
        <f>IF(I51="SI", G51-H51,G51)</f>
        <v>109.99999999999999</v>
      </c>
      <c r="K51" s="299" t="s">
        <v>296</v>
      </c>
      <c r="L51" s="108">
        <v>2021</v>
      </c>
      <c r="M51" s="108">
        <v>158</v>
      </c>
      <c r="N51" s="109" t="s">
        <v>160</v>
      </c>
      <c r="O51" s="111" t="s">
        <v>297</v>
      </c>
      <c r="P51" s="109" t="s">
        <v>298</v>
      </c>
      <c r="Q51" s="109" t="s">
        <v>125</v>
      </c>
      <c r="R51" s="108">
        <v>1</v>
      </c>
      <c r="S51" s="111" t="s">
        <v>166</v>
      </c>
      <c r="T51" s="108">
        <v>1010202</v>
      </c>
      <c r="U51" s="108">
        <v>130</v>
      </c>
      <c r="V51" s="108">
        <v>1043</v>
      </c>
      <c r="W51" s="108">
        <v>1</v>
      </c>
      <c r="X51" s="113">
        <v>2020</v>
      </c>
      <c r="Y51" s="113">
        <v>28</v>
      </c>
      <c r="Z51" s="113">
        <v>1</v>
      </c>
      <c r="AA51" s="114" t="s">
        <v>139</v>
      </c>
      <c r="AB51" s="108">
        <v>73</v>
      </c>
      <c r="AC51" s="109" t="s">
        <v>140</v>
      </c>
      <c r="AD51" s="300" t="s">
        <v>285</v>
      </c>
      <c r="AE51" s="300" t="s">
        <v>141</v>
      </c>
      <c r="AF51" s="301">
        <f>AE51-AD51</f>
        <v>-17</v>
      </c>
      <c r="AG51" s="302">
        <f>IF(AI51="SI", 0,J51)</f>
        <v>109.99999999999999</v>
      </c>
      <c r="AH51" s="303">
        <f>AG51*AF51</f>
        <v>-1869.9999999999998</v>
      </c>
      <c r="AI51" s="304" t="s">
        <v>131</v>
      </c>
    </row>
    <row r="52" spans="1:35" x14ac:dyDescent="0.2">
      <c r="A52" s="108">
        <v>2021</v>
      </c>
      <c r="B52" s="108">
        <v>27</v>
      </c>
      <c r="C52" s="109" t="s">
        <v>160</v>
      </c>
      <c r="D52" s="297" t="s">
        <v>295</v>
      </c>
      <c r="E52" s="109" t="s">
        <v>266</v>
      </c>
      <c r="F52" s="298" t="s">
        <v>284</v>
      </c>
      <c r="G52" s="112">
        <v>231.8</v>
      </c>
      <c r="H52" s="112">
        <v>41.8</v>
      </c>
      <c r="I52" s="107" t="s">
        <v>121</v>
      </c>
      <c r="J52" s="112">
        <f>IF(I52="SI", G52-H52,G52)</f>
        <v>190</v>
      </c>
      <c r="K52" s="299" t="s">
        <v>299</v>
      </c>
      <c r="L52" s="108">
        <v>2021</v>
      </c>
      <c r="M52" s="108">
        <v>158</v>
      </c>
      <c r="N52" s="109" t="s">
        <v>160</v>
      </c>
      <c r="O52" s="111" t="s">
        <v>297</v>
      </c>
      <c r="P52" s="109" t="s">
        <v>298</v>
      </c>
      <c r="Q52" s="109" t="s">
        <v>125</v>
      </c>
      <c r="R52" s="108">
        <v>1</v>
      </c>
      <c r="S52" s="111" t="s">
        <v>166</v>
      </c>
      <c r="T52" s="108">
        <v>1010202</v>
      </c>
      <c r="U52" s="108">
        <v>130</v>
      </c>
      <c r="V52" s="108">
        <v>1043</v>
      </c>
      <c r="W52" s="108">
        <v>1</v>
      </c>
      <c r="X52" s="113">
        <v>2020</v>
      </c>
      <c r="Y52" s="113">
        <v>28</v>
      </c>
      <c r="Z52" s="113">
        <v>13</v>
      </c>
      <c r="AA52" s="114" t="s">
        <v>139</v>
      </c>
      <c r="AB52" s="108">
        <v>74</v>
      </c>
      <c r="AC52" s="109" t="s">
        <v>140</v>
      </c>
      <c r="AD52" s="300" t="s">
        <v>285</v>
      </c>
      <c r="AE52" s="300" t="s">
        <v>141</v>
      </c>
      <c r="AF52" s="301">
        <f>AE52-AD52</f>
        <v>-17</v>
      </c>
      <c r="AG52" s="302">
        <f>IF(AI52="SI", 0,J52)</f>
        <v>190</v>
      </c>
      <c r="AH52" s="303">
        <f>AG52*AF52</f>
        <v>-3230</v>
      </c>
      <c r="AI52" s="304" t="s">
        <v>131</v>
      </c>
    </row>
    <row r="53" spans="1:35" x14ac:dyDescent="0.2">
      <c r="A53" s="108">
        <v>2021</v>
      </c>
      <c r="B53" s="108">
        <v>27</v>
      </c>
      <c r="C53" s="109" t="s">
        <v>160</v>
      </c>
      <c r="D53" s="297" t="s">
        <v>295</v>
      </c>
      <c r="E53" s="109" t="s">
        <v>266</v>
      </c>
      <c r="F53" s="298" t="s">
        <v>284</v>
      </c>
      <c r="G53" s="112">
        <v>353.48</v>
      </c>
      <c r="H53" s="112">
        <v>63.74</v>
      </c>
      <c r="I53" s="107" t="s">
        <v>121</v>
      </c>
      <c r="J53" s="112">
        <f>IF(I53="SI", G53-H53,G53)</f>
        <v>289.74</v>
      </c>
      <c r="K53" s="299" t="s">
        <v>300</v>
      </c>
      <c r="L53" s="108">
        <v>2021</v>
      </c>
      <c r="M53" s="108">
        <v>158</v>
      </c>
      <c r="N53" s="109" t="s">
        <v>160</v>
      </c>
      <c r="O53" s="111" t="s">
        <v>297</v>
      </c>
      <c r="P53" s="109" t="s">
        <v>298</v>
      </c>
      <c r="Q53" s="109" t="s">
        <v>125</v>
      </c>
      <c r="R53" s="108">
        <v>1</v>
      </c>
      <c r="S53" s="111" t="s">
        <v>166</v>
      </c>
      <c r="T53" s="108">
        <v>1010203</v>
      </c>
      <c r="U53" s="108">
        <v>140</v>
      </c>
      <c r="V53" s="108">
        <v>1043</v>
      </c>
      <c r="W53" s="108">
        <v>7</v>
      </c>
      <c r="X53" s="113">
        <v>2020</v>
      </c>
      <c r="Y53" s="113">
        <v>133</v>
      </c>
      <c r="Z53" s="113">
        <v>0</v>
      </c>
      <c r="AA53" s="114" t="s">
        <v>139</v>
      </c>
      <c r="AB53" s="108">
        <v>75</v>
      </c>
      <c r="AC53" s="109" t="s">
        <v>140</v>
      </c>
      <c r="AD53" s="300" t="s">
        <v>285</v>
      </c>
      <c r="AE53" s="300" t="s">
        <v>141</v>
      </c>
      <c r="AF53" s="301">
        <f>AE53-AD53</f>
        <v>-17</v>
      </c>
      <c r="AG53" s="302">
        <f>IF(AI53="SI", 0,J53)</f>
        <v>289.74</v>
      </c>
      <c r="AH53" s="303">
        <f>AG53*AF53</f>
        <v>-4925.58</v>
      </c>
      <c r="AI53" s="304" t="s">
        <v>131</v>
      </c>
    </row>
    <row r="54" spans="1:35" x14ac:dyDescent="0.2">
      <c r="A54" s="108">
        <v>2021</v>
      </c>
      <c r="B54" s="108">
        <v>27</v>
      </c>
      <c r="C54" s="109" t="s">
        <v>160</v>
      </c>
      <c r="D54" s="297" t="s">
        <v>295</v>
      </c>
      <c r="E54" s="109" t="s">
        <v>266</v>
      </c>
      <c r="F54" s="298" t="s">
        <v>284</v>
      </c>
      <c r="G54" s="112">
        <v>564.27</v>
      </c>
      <c r="H54" s="112">
        <v>101.76</v>
      </c>
      <c r="I54" s="107" t="s">
        <v>121</v>
      </c>
      <c r="J54" s="112">
        <f>IF(I54="SI", G54-H54,G54)</f>
        <v>462.51</v>
      </c>
      <c r="K54" s="299" t="s">
        <v>301</v>
      </c>
      <c r="L54" s="108">
        <v>2021</v>
      </c>
      <c r="M54" s="108">
        <v>158</v>
      </c>
      <c r="N54" s="109" t="s">
        <v>160</v>
      </c>
      <c r="O54" s="111" t="s">
        <v>297</v>
      </c>
      <c r="P54" s="109" t="s">
        <v>298</v>
      </c>
      <c r="Q54" s="109" t="s">
        <v>125</v>
      </c>
      <c r="R54" s="108">
        <v>1</v>
      </c>
      <c r="S54" s="111" t="s">
        <v>166</v>
      </c>
      <c r="T54" s="108">
        <v>1010203</v>
      </c>
      <c r="U54" s="108">
        <v>140</v>
      </c>
      <c r="V54" s="108">
        <v>1043</v>
      </c>
      <c r="W54" s="108">
        <v>7</v>
      </c>
      <c r="X54" s="113">
        <v>2021</v>
      </c>
      <c r="Y54" s="113">
        <v>289</v>
      </c>
      <c r="Z54" s="113">
        <v>0</v>
      </c>
      <c r="AA54" s="114" t="s">
        <v>139</v>
      </c>
      <c r="AB54" s="108">
        <v>76</v>
      </c>
      <c r="AC54" s="109" t="s">
        <v>140</v>
      </c>
      <c r="AD54" s="300" t="s">
        <v>285</v>
      </c>
      <c r="AE54" s="300" t="s">
        <v>141</v>
      </c>
      <c r="AF54" s="301">
        <f>AE54-AD54</f>
        <v>-17</v>
      </c>
      <c r="AG54" s="302">
        <f>IF(AI54="SI", 0,J54)</f>
        <v>462.51</v>
      </c>
      <c r="AH54" s="303">
        <f>AG54*AF54</f>
        <v>-7862.67</v>
      </c>
      <c r="AI54" s="304" t="s">
        <v>131</v>
      </c>
    </row>
    <row r="55" spans="1:35" x14ac:dyDescent="0.2">
      <c r="A55" s="108">
        <v>2021</v>
      </c>
      <c r="B55" s="108">
        <v>28</v>
      </c>
      <c r="C55" s="109" t="s">
        <v>160</v>
      </c>
      <c r="D55" s="297" t="s">
        <v>302</v>
      </c>
      <c r="E55" s="109" t="s">
        <v>266</v>
      </c>
      <c r="F55" s="298" t="s">
        <v>303</v>
      </c>
      <c r="G55" s="112">
        <v>122</v>
      </c>
      <c r="H55" s="112">
        <v>22</v>
      </c>
      <c r="I55" s="107" t="s">
        <v>121</v>
      </c>
      <c r="J55" s="112">
        <f>IF(I55="SI", G55-H55,G55)</f>
        <v>100</v>
      </c>
      <c r="K55" s="299" t="s">
        <v>304</v>
      </c>
      <c r="L55" s="108">
        <v>2021</v>
      </c>
      <c r="M55" s="108">
        <v>157</v>
      </c>
      <c r="N55" s="109" t="s">
        <v>160</v>
      </c>
      <c r="O55" s="111" t="s">
        <v>305</v>
      </c>
      <c r="P55" s="109" t="s">
        <v>306</v>
      </c>
      <c r="Q55" s="109" t="s">
        <v>307</v>
      </c>
      <c r="R55" s="108">
        <v>2</v>
      </c>
      <c r="S55" s="111" t="s">
        <v>138</v>
      </c>
      <c r="T55" s="108">
        <v>1010502</v>
      </c>
      <c r="U55" s="108">
        <v>460</v>
      </c>
      <c r="V55" s="108">
        <v>1156</v>
      </c>
      <c r="W55" s="108">
        <v>1</v>
      </c>
      <c r="X55" s="113">
        <v>2020</v>
      </c>
      <c r="Y55" s="113">
        <v>293</v>
      </c>
      <c r="Z55" s="113">
        <v>5</v>
      </c>
      <c r="AA55" s="114" t="s">
        <v>139</v>
      </c>
      <c r="AB55" s="108">
        <v>85</v>
      </c>
      <c r="AC55" s="109" t="s">
        <v>140</v>
      </c>
      <c r="AD55" s="300" t="s">
        <v>308</v>
      </c>
      <c r="AE55" s="300" t="s">
        <v>141</v>
      </c>
      <c r="AF55" s="301">
        <f>AE55-AD55</f>
        <v>-18</v>
      </c>
      <c r="AG55" s="302">
        <f>IF(AI55="SI", 0,J55)</f>
        <v>100</v>
      </c>
      <c r="AH55" s="303">
        <f>AG55*AF55</f>
        <v>-1800</v>
      </c>
      <c r="AI55" s="304" t="s">
        <v>131</v>
      </c>
    </row>
    <row r="56" spans="1:35" x14ac:dyDescent="0.2">
      <c r="A56" s="108">
        <v>2021</v>
      </c>
      <c r="B56" s="108">
        <v>29</v>
      </c>
      <c r="C56" s="109" t="s">
        <v>160</v>
      </c>
      <c r="D56" s="297" t="s">
        <v>309</v>
      </c>
      <c r="E56" s="109" t="s">
        <v>266</v>
      </c>
      <c r="F56" s="298" t="s">
        <v>284</v>
      </c>
      <c r="G56" s="112">
        <v>3057.92</v>
      </c>
      <c r="H56" s="112">
        <v>277.99</v>
      </c>
      <c r="I56" s="107" t="s">
        <v>121</v>
      </c>
      <c r="J56" s="112">
        <f>IF(I56="SI", G56-H56,G56)</f>
        <v>2779.9300000000003</v>
      </c>
      <c r="K56" s="299" t="s">
        <v>125</v>
      </c>
      <c r="L56" s="108">
        <v>2021</v>
      </c>
      <c r="M56" s="108">
        <v>183</v>
      </c>
      <c r="N56" s="109" t="s">
        <v>160</v>
      </c>
      <c r="O56" s="111" t="s">
        <v>151</v>
      </c>
      <c r="P56" s="109" t="s">
        <v>152</v>
      </c>
      <c r="Q56" s="109" t="s">
        <v>125</v>
      </c>
      <c r="R56" s="108">
        <v>4</v>
      </c>
      <c r="S56" s="111" t="s">
        <v>126</v>
      </c>
      <c r="T56" s="108">
        <v>1090505</v>
      </c>
      <c r="U56" s="108">
        <v>3570</v>
      </c>
      <c r="V56" s="108">
        <v>1737</v>
      </c>
      <c r="W56" s="108">
        <v>99</v>
      </c>
      <c r="X56" s="113">
        <v>2020</v>
      </c>
      <c r="Y56" s="113">
        <v>51</v>
      </c>
      <c r="Z56" s="113">
        <v>0</v>
      </c>
      <c r="AA56" s="114" t="s">
        <v>127</v>
      </c>
      <c r="AB56" s="108">
        <v>97</v>
      </c>
      <c r="AC56" s="109" t="s">
        <v>128</v>
      </c>
      <c r="AD56" s="300" t="s">
        <v>310</v>
      </c>
      <c r="AE56" s="300" t="s">
        <v>130</v>
      </c>
      <c r="AF56" s="301">
        <f>AE56-AD56</f>
        <v>-12</v>
      </c>
      <c r="AG56" s="302">
        <f>IF(AI56="SI", 0,J56)</f>
        <v>2779.9300000000003</v>
      </c>
      <c r="AH56" s="303">
        <f>AG56*AF56</f>
        <v>-33359.160000000003</v>
      </c>
      <c r="AI56" s="304" t="s">
        <v>131</v>
      </c>
    </row>
    <row r="57" spans="1:35" x14ac:dyDescent="0.2">
      <c r="A57" s="108">
        <v>2021</v>
      </c>
      <c r="B57" s="108">
        <v>30</v>
      </c>
      <c r="C57" s="109" t="s">
        <v>160</v>
      </c>
      <c r="D57" s="297" t="s">
        <v>311</v>
      </c>
      <c r="E57" s="109" t="s">
        <v>154</v>
      </c>
      <c r="F57" s="298" t="s">
        <v>246</v>
      </c>
      <c r="G57" s="112">
        <v>149.72</v>
      </c>
      <c r="H57" s="112">
        <v>27</v>
      </c>
      <c r="I57" s="107" t="s">
        <v>121</v>
      </c>
      <c r="J57" s="112">
        <f>IF(I57="SI", G57-H57,G57)</f>
        <v>122.72</v>
      </c>
      <c r="K57" s="299" t="s">
        <v>247</v>
      </c>
      <c r="L57" s="108">
        <v>2021</v>
      </c>
      <c r="M57" s="108">
        <v>31</v>
      </c>
      <c r="N57" s="109" t="s">
        <v>212</v>
      </c>
      <c r="O57" s="111" t="s">
        <v>248</v>
      </c>
      <c r="P57" s="109" t="s">
        <v>249</v>
      </c>
      <c r="Q57" s="109" t="s">
        <v>125</v>
      </c>
      <c r="R57" s="108">
        <v>4</v>
      </c>
      <c r="S57" s="111" t="s">
        <v>126</v>
      </c>
      <c r="T57" s="108">
        <v>1040203</v>
      </c>
      <c r="U57" s="108">
        <v>1570</v>
      </c>
      <c r="V57" s="108">
        <v>1366</v>
      </c>
      <c r="W57" s="108">
        <v>2</v>
      </c>
      <c r="X57" s="113">
        <v>2021</v>
      </c>
      <c r="Y57" s="113">
        <v>367</v>
      </c>
      <c r="Z57" s="113">
        <v>0</v>
      </c>
      <c r="AA57" s="114" t="s">
        <v>215</v>
      </c>
      <c r="AB57" s="108">
        <v>24</v>
      </c>
      <c r="AC57" s="109" t="s">
        <v>215</v>
      </c>
      <c r="AD57" s="300" t="s">
        <v>195</v>
      </c>
      <c r="AE57" s="300" t="s">
        <v>177</v>
      </c>
      <c r="AF57" s="301">
        <f>AE57-AD57</f>
        <v>-3</v>
      </c>
      <c r="AG57" s="302">
        <f>IF(AI57="SI", 0,J57)</f>
        <v>122.72</v>
      </c>
      <c r="AH57" s="303">
        <f>AG57*AF57</f>
        <v>-368.15999999999997</v>
      </c>
      <c r="AI57" s="304" t="s">
        <v>131</v>
      </c>
    </row>
    <row r="58" spans="1:35" x14ac:dyDescent="0.2">
      <c r="A58" s="108">
        <v>2021</v>
      </c>
      <c r="B58" s="108">
        <v>31</v>
      </c>
      <c r="C58" s="109" t="s">
        <v>160</v>
      </c>
      <c r="D58" s="297" t="s">
        <v>312</v>
      </c>
      <c r="E58" s="109" t="s">
        <v>154</v>
      </c>
      <c r="F58" s="298" t="s">
        <v>246</v>
      </c>
      <c r="G58" s="112">
        <v>151.16</v>
      </c>
      <c r="H58" s="112">
        <v>27.26</v>
      </c>
      <c r="I58" s="107" t="s">
        <v>121</v>
      </c>
      <c r="J58" s="112">
        <f>IF(I58="SI", G58-H58,G58)</f>
        <v>123.89999999999999</v>
      </c>
      <c r="K58" s="299" t="s">
        <v>247</v>
      </c>
      <c r="L58" s="108">
        <v>2021</v>
      </c>
      <c r="M58" s="108">
        <v>29</v>
      </c>
      <c r="N58" s="109" t="s">
        <v>212</v>
      </c>
      <c r="O58" s="111" t="s">
        <v>248</v>
      </c>
      <c r="P58" s="109" t="s">
        <v>249</v>
      </c>
      <c r="Q58" s="109" t="s">
        <v>125</v>
      </c>
      <c r="R58" s="108">
        <v>4</v>
      </c>
      <c r="S58" s="111" t="s">
        <v>126</v>
      </c>
      <c r="T58" s="108">
        <v>1040103</v>
      </c>
      <c r="U58" s="108">
        <v>1460</v>
      </c>
      <c r="V58" s="108">
        <v>1346</v>
      </c>
      <c r="W58" s="108">
        <v>2</v>
      </c>
      <c r="X58" s="113">
        <v>2021</v>
      </c>
      <c r="Y58" s="113">
        <v>366</v>
      </c>
      <c r="Z58" s="113">
        <v>0</v>
      </c>
      <c r="AA58" s="114" t="s">
        <v>215</v>
      </c>
      <c r="AB58" s="108">
        <v>23</v>
      </c>
      <c r="AC58" s="109" t="s">
        <v>215</v>
      </c>
      <c r="AD58" s="300" t="s">
        <v>195</v>
      </c>
      <c r="AE58" s="300" t="s">
        <v>177</v>
      </c>
      <c r="AF58" s="301">
        <f>AE58-AD58</f>
        <v>-3</v>
      </c>
      <c r="AG58" s="302">
        <f>IF(AI58="SI", 0,J58)</f>
        <v>123.89999999999999</v>
      </c>
      <c r="AH58" s="303">
        <f>AG58*AF58</f>
        <v>-371.7</v>
      </c>
      <c r="AI58" s="304" t="s">
        <v>131</v>
      </c>
    </row>
    <row r="59" spans="1:35" x14ac:dyDescent="0.2">
      <c r="A59" s="108">
        <v>2021</v>
      </c>
      <c r="B59" s="108">
        <v>32</v>
      </c>
      <c r="C59" s="109" t="s">
        <v>160</v>
      </c>
      <c r="D59" s="297" t="s">
        <v>313</v>
      </c>
      <c r="E59" s="109" t="s">
        <v>154</v>
      </c>
      <c r="F59" s="298" t="s">
        <v>246</v>
      </c>
      <c r="G59" s="112">
        <v>82.96</v>
      </c>
      <c r="H59" s="112">
        <v>14.96</v>
      </c>
      <c r="I59" s="107" t="s">
        <v>121</v>
      </c>
      <c r="J59" s="112">
        <f>IF(I59="SI", G59-H59,G59)</f>
        <v>68</v>
      </c>
      <c r="K59" s="299" t="s">
        <v>247</v>
      </c>
      <c r="L59" s="108">
        <v>2021</v>
      </c>
      <c r="M59" s="108">
        <v>27</v>
      </c>
      <c r="N59" s="109" t="s">
        <v>212</v>
      </c>
      <c r="O59" s="111" t="s">
        <v>248</v>
      </c>
      <c r="P59" s="109" t="s">
        <v>249</v>
      </c>
      <c r="Q59" s="109" t="s">
        <v>125</v>
      </c>
      <c r="R59" s="108">
        <v>4</v>
      </c>
      <c r="S59" s="111" t="s">
        <v>126</v>
      </c>
      <c r="T59" s="108">
        <v>1040203</v>
      </c>
      <c r="U59" s="108">
        <v>1570</v>
      </c>
      <c r="V59" s="108">
        <v>1401</v>
      </c>
      <c r="W59" s="108">
        <v>2</v>
      </c>
      <c r="X59" s="113">
        <v>2021</v>
      </c>
      <c r="Y59" s="113">
        <v>368</v>
      </c>
      <c r="Z59" s="113">
        <v>0</v>
      </c>
      <c r="AA59" s="114" t="s">
        <v>215</v>
      </c>
      <c r="AB59" s="108">
        <v>25</v>
      </c>
      <c r="AC59" s="109" t="s">
        <v>215</v>
      </c>
      <c r="AD59" s="300" t="s">
        <v>195</v>
      </c>
      <c r="AE59" s="300" t="s">
        <v>177</v>
      </c>
      <c r="AF59" s="301">
        <f>AE59-AD59</f>
        <v>-3</v>
      </c>
      <c r="AG59" s="302">
        <f>IF(AI59="SI", 0,J59)</f>
        <v>68</v>
      </c>
      <c r="AH59" s="303">
        <f>AG59*AF59</f>
        <v>-204</v>
      </c>
      <c r="AI59" s="304" t="s">
        <v>131</v>
      </c>
    </row>
    <row r="60" spans="1:35" x14ac:dyDescent="0.2">
      <c r="A60" s="108">
        <v>2021</v>
      </c>
      <c r="B60" s="108">
        <v>33</v>
      </c>
      <c r="C60" s="109" t="s">
        <v>160</v>
      </c>
      <c r="D60" s="297" t="s">
        <v>314</v>
      </c>
      <c r="E60" s="109" t="s">
        <v>154</v>
      </c>
      <c r="F60" s="298" t="s">
        <v>246</v>
      </c>
      <c r="G60" s="112">
        <v>74.19</v>
      </c>
      <c r="H60" s="112">
        <v>13.38</v>
      </c>
      <c r="I60" s="107" t="s">
        <v>121</v>
      </c>
      <c r="J60" s="112">
        <f>IF(I60="SI", G60-H60,G60)</f>
        <v>60.809999999999995</v>
      </c>
      <c r="K60" s="299" t="s">
        <v>247</v>
      </c>
      <c r="L60" s="108">
        <v>2021</v>
      </c>
      <c r="M60" s="108">
        <v>26</v>
      </c>
      <c r="N60" s="109" t="s">
        <v>212</v>
      </c>
      <c r="O60" s="111" t="s">
        <v>248</v>
      </c>
      <c r="P60" s="109" t="s">
        <v>249</v>
      </c>
      <c r="Q60" s="109" t="s">
        <v>125</v>
      </c>
      <c r="R60" s="108">
        <v>4</v>
      </c>
      <c r="S60" s="111" t="s">
        <v>126</v>
      </c>
      <c r="T60" s="108">
        <v>1040203</v>
      </c>
      <c r="U60" s="108">
        <v>1570</v>
      </c>
      <c r="V60" s="108">
        <v>1366</v>
      </c>
      <c r="W60" s="108">
        <v>2</v>
      </c>
      <c r="X60" s="113">
        <v>2021</v>
      </c>
      <c r="Y60" s="113">
        <v>367</v>
      </c>
      <c r="Z60" s="113">
        <v>0</v>
      </c>
      <c r="AA60" s="114" t="s">
        <v>215</v>
      </c>
      <c r="AB60" s="108">
        <v>24</v>
      </c>
      <c r="AC60" s="109" t="s">
        <v>215</v>
      </c>
      <c r="AD60" s="300" t="s">
        <v>195</v>
      </c>
      <c r="AE60" s="300" t="s">
        <v>177</v>
      </c>
      <c r="AF60" s="301">
        <f>AE60-AD60</f>
        <v>-3</v>
      </c>
      <c r="AG60" s="302">
        <f>IF(AI60="SI", 0,J60)</f>
        <v>60.809999999999995</v>
      </c>
      <c r="AH60" s="303">
        <f>AG60*AF60</f>
        <v>-182.42999999999998</v>
      </c>
      <c r="AI60" s="304" t="s">
        <v>131</v>
      </c>
    </row>
    <row r="61" spans="1:35" x14ac:dyDescent="0.2">
      <c r="A61" s="108">
        <v>2021</v>
      </c>
      <c r="B61" s="108">
        <v>34</v>
      </c>
      <c r="C61" s="109" t="s">
        <v>148</v>
      </c>
      <c r="D61" s="297" t="s">
        <v>315</v>
      </c>
      <c r="E61" s="109" t="s">
        <v>215</v>
      </c>
      <c r="F61" s="298" t="s">
        <v>316</v>
      </c>
      <c r="G61" s="112">
        <v>72.72</v>
      </c>
      <c r="H61" s="112">
        <v>0</v>
      </c>
      <c r="I61" s="107" t="s">
        <v>131</v>
      </c>
      <c r="J61" s="112">
        <f>IF(I61="SI", G61-H61,G61)</f>
        <v>72.72</v>
      </c>
      <c r="K61" s="299" t="s">
        <v>156</v>
      </c>
      <c r="L61" s="108">
        <v>2021</v>
      </c>
      <c r="M61" s="108">
        <v>198</v>
      </c>
      <c r="N61" s="109" t="s">
        <v>215</v>
      </c>
      <c r="O61" s="111" t="s">
        <v>317</v>
      </c>
      <c r="P61" s="109" t="s">
        <v>318</v>
      </c>
      <c r="Q61" s="109" t="s">
        <v>318</v>
      </c>
      <c r="R61" s="108">
        <v>4</v>
      </c>
      <c r="S61" s="111" t="s">
        <v>126</v>
      </c>
      <c r="T61" s="108">
        <v>1040202</v>
      </c>
      <c r="U61" s="108">
        <v>1560</v>
      </c>
      <c r="V61" s="108">
        <v>1368</v>
      </c>
      <c r="W61" s="108">
        <v>99</v>
      </c>
      <c r="X61" s="113">
        <v>2020</v>
      </c>
      <c r="Y61" s="113">
        <v>223</v>
      </c>
      <c r="Z61" s="113">
        <v>0</v>
      </c>
      <c r="AA61" s="114" t="s">
        <v>319</v>
      </c>
      <c r="AB61" s="108">
        <v>470</v>
      </c>
      <c r="AC61" s="109" t="s">
        <v>320</v>
      </c>
      <c r="AD61" s="300" t="s">
        <v>207</v>
      </c>
      <c r="AE61" s="300" t="s">
        <v>321</v>
      </c>
      <c r="AF61" s="301">
        <f>AE61-AD61</f>
        <v>71</v>
      </c>
      <c r="AG61" s="302">
        <f>IF(AI61="SI", 0,J61)</f>
        <v>72.72</v>
      </c>
      <c r="AH61" s="303">
        <f>AG61*AF61</f>
        <v>5163.12</v>
      </c>
      <c r="AI61" s="304" t="s">
        <v>131</v>
      </c>
    </row>
    <row r="62" spans="1:35" x14ac:dyDescent="0.2">
      <c r="A62" s="108">
        <v>2021</v>
      </c>
      <c r="B62" s="108">
        <v>35</v>
      </c>
      <c r="C62" s="109" t="s">
        <v>148</v>
      </c>
      <c r="D62" s="297" t="s">
        <v>322</v>
      </c>
      <c r="E62" s="109" t="s">
        <v>266</v>
      </c>
      <c r="F62" s="298" t="s">
        <v>323</v>
      </c>
      <c r="G62" s="112">
        <v>4144.3999999999996</v>
      </c>
      <c r="H62" s="112">
        <v>159.4</v>
      </c>
      <c r="I62" s="107" t="s">
        <v>121</v>
      </c>
      <c r="J62" s="112">
        <f>IF(I62="SI", G62-H62,G62)</f>
        <v>3984.9999999999995</v>
      </c>
      <c r="K62" s="299" t="s">
        <v>122</v>
      </c>
      <c r="L62" s="108">
        <v>2021</v>
      </c>
      <c r="M62" s="108">
        <v>197</v>
      </c>
      <c r="N62" s="109" t="s">
        <v>215</v>
      </c>
      <c r="O62" s="111" t="s">
        <v>123</v>
      </c>
      <c r="P62" s="109" t="s">
        <v>124</v>
      </c>
      <c r="Q62" s="109" t="s">
        <v>125</v>
      </c>
      <c r="R62" s="108">
        <v>4</v>
      </c>
      <c r="S62" s="111" t="s">
        <v>126</v>
      </c>
      <c r="T62" s="108">
        <v>1040503</v>
      </c>
      <c r="U62" s="108">
        <v>1900</v>
      </c>
      <c r="V62" s="108">
        <v>1416</v>
      </c>
      <c r="W62" s="108">
        <v>99</v>
      </c>
      <c r="X62" s="113">
        <v>2020</v>
      </c>
      <c r="Y62" s="113">
        <v>226</v>
      </c>
      <c r="Z62" s="113">
        <v>0</v>
      </c>
      <c r="AA62" s="114" t="s">
        <v>127</v>
      </c>
      <c r="AB62" s="108">
        <v>101</v>
      </c>
      <c r="AC62" s="109" t="s">
        <v>128</v>
      </c>
      <c r="AD62" s="300" t="s">
        <v>310</v>
      </c>
      <c r="AE62" s="300" t="s">
        <v>130</v>
      </c>
      <c r="AF62" s="301">
        <f>AE62-AD62</f>
        <v>-12</v>
      </c>
      <c r="AG62" s="302">
        <f>IF(AI62="SI", 0,J62)</f>
        <v>3984.9999999999995</v>
      </c>
      <c r="AH62" s="303">
        <f>AG62*AF62</f>
        <v>-47819.999999999993</v>
      </c>
      <c r="AI62" s="304" t="s">
        <v>131</v>
      </c>
    </row>
    <row r="63" spans="1:35" x14ac:dyDescent="0.2">
      <c r="A63" s="108">
        <v>2021</v>
      </c>
      <c r="B63" s="108">
        <v>35</v>
      </c>
      <c r="C63" s="109" t="s">
        <v>148</v>
      </c>
      <c r="D63" s="297" t="s">
        <v>322</v>
      </c>
      <c r="E63" s="109" t="s">
        <v>266</v>
      </c>
      <c r="F63" s="298" t="s">
        <v>323</v>
      </c>
      <c r="G63" s="112">
        <v>1769.35</v>
      </c>
      <c r="H63" s="112">
        <v>68.05</v>
      </c>
      <c r="I63" s="107" t="s">
        <v>121</v>
      </c>
      <c r="J63" s="112">
        <f>IF(I63="SI", G63-H63,G63)</f>
        <v>1701.3</v>
      </c>
      <c r="K63" s="299" t="s">
        <v>122</v>
      </c>
      <c r="L63" s="108">
        <v>2021</v>
      </c>
      <c r="M63" s="108">
        <v>197</v>
      </c>
      <c r="N63" s="109" t="s">
        <v>215</v>
      </c>
      <c r="O63" s="111" t="s">
        <v>123</v>
      </c>
      <c r="P63" s="109" t="s">
        <v>124</v>
      </c>
      <c r="Q63" s="109" t="s">
        <v>125</v>
      </c>
      <c r="R63" s="108">
        <v>4</v>
      </c>
      <c r="S63" s="111" t="s">
        <v>126</v>
      </c>
      <c r="T63" s="108">
        <v>1040503</v>
      </c>
      <c r="U63" s="108">
        <v>1900</v>
      </c>
      <c r="V63" s="108">
        <v>1417</v>
      </c>
      <c r="W63" s="108">
        <v>99</v>
      </c>
      <c r="X63" s="113">
        <v>2020</v>
      </c>
      <c r="Y63" s="113">
        <v>227</v>
      </c>
      <c r="Z63" s="113">
        <v>0</v>
      </c>
      <c r="AA63" s="114" t="s">
        <v>127</v>
      </c>
      <c r="AB63" s="108">
        <v>103</v>
      </c>
      <c r="AC63" s="109" t="s">
        <v>128</v>
      </c>
      <c r="AD63" s="300" t="s">
        <v>310</v>
      </c>
      <c r="AE63" s="300" t="s">
        <v>130</v>
      </c>
      <c r="AF63" s="301">
        <f>AE63-AD63</f>
        <v>-12</v>
      </c>
      <c r="AG63" s="302">
        <f>IF(AI63="SI", 0,J63)</f>
        <v>1701.3</v>
      </c>
      <c r="AH63" s="303">
        <f>AG63*AF63</f>
        <v>-20415.599999999999</v>
      </c>
      <c r="AI63" s="304" t="s">
        <v>131</v>
      </c>
    </row>
    <row r="64" spans="1:35" x14ac:dyDescent="0.2">
      <c r="A64" s="108">
        <v>2021</v>
      </c>
      <c r="B64" s="108">
        <v>35</v>
      </c>
      <c r="C64" s="109" t="s">
        <v>148</v>
      </c>
      <c r="D64" s="297" t="s">
        <v>322</v>
      </c>
      <c r="E64" s="109" t="s">
        <v>266</v>
      </c>
      <c r="F64" s="298" t="s">
        <v>323</v>
      </c>
      <c r="G64" s="112">
        <v>561.6</v>
      </c>
      <c r="H64" s="112">
        <v>21.6</v>
      </c>
      <c r="I64" s="107" t="s">
        <v>121</v>
      </c>
      <c r="J64" s="112">
        <f>IF(I64="SI", G64-H64,G64)</f>
        <v>540</v>
      </c>
      <c r="K64" s="299" t="s">
        <v>122</v>
      </c>
      <c r="L64" s="108">
        <v>2021</v>
      </c>
      <c r="M64" s="108">
        <v>197</v>
      </c>
      <c r="N64" s="109" t="s">
        <v>215</v>
      </c>
      <c r="O64" s="111" t="s">
        <v>123</v>
      </c>
      <c r="P64" s="109" t="s">
        <v>124</v>
      </c>
      <c r="Q64" s="109" t="s">
        <v>125</v>
      </c>
      <c r="R64" s="108">
        <v>4</v>
      </c>
      <c r="S64" s="111" t="s">
        <v>126</v>
      </c>
      <c r="T64" s="108">
        <v>1040503</v>
      </c>
      <c r="U64" s="108">
        <v>1900</v>
      </c>
      <c r="V64" s="108">
        <v>1418</v>
      </c>
      <c r="W64" s="108">
        <v>99</v>
      </c>
      <c r="X64" s="113">
        <v>2020</v>
      </c>
      <c r="Y64" s="113">
        <v>228</v>
      </c>
      <c r="Z64" s="113">
        <v>0</v>
      </c>
      <c r="AA64" s="114" t="s">
        <v>127</v>
      </c>
      <c r="AB64" s="108">
        <v>105</v>
      </c>
      <c r="AC64" s="109" t="s">
        <v>128</v>
      </c>
      <c r="AD64" s="300" t="s">
        <v>310</v>
      </c>
      <c r="AE64" s="300" t="s">
        <v>130</v>
      </c>
      <c r="AF64" s="301">
        <f>AE64-AD64</f>
        <v>-12</v>
      </c>
      <c r="AG64" s="302">
        <f>IF(AI64="SI", 0,J64)</f>
        <v>540</v>
      </c>
      <c r="AH64" s="303">
        <f>AG64*AF64</f>
        <v>-6480</v>
      </c>
      <c r="AI64" s="304" t="s">
        <v>131</v>
      </c>
    </row>
    <row r="65" spans="1:35" x14ac:dyDescent="0.2">
      <c r="A65" s="108">
        <v>2021</v>
      </c>
      <c r="B65" s="108">
        <v>36</v>
      </c>
      <c r="C65" s="109" t="s">
        <v>177</v>
      </c>
      <c r="D65" s="297" t="s">
        <v>324</v>
      </c>
      <c r="E65" s="109" t="s">
        <v>266</v>
      </c>
      <c r="F65" s="298" t="s">
        <v>325</v>
      </c>
      <c r="G65" s="112">
        <v>10.98</v>
      </c>
      <c r="H65" s="112">
        <v>1.98</v>
      </c>
      <c r="I65" s="107" t="s">
        <v>121</v>
      </c>
      <c r="J65" s="112">
        <f>IF(I65="SI", G65-H65,G65)</f>
        <v>9</v>
      </c>
      <c r="K65" s="299" t="s">
        <v>125</v>
      </c>
      <c r="L65" s="108">
        <v>2021</v>
      </c>
      <c r="M65" s="108">
        <v>68</v>
      </c>
      <c r="N65" s="109" t="s">
        <v>326</v>
      </c>
      <c r="O65" s="111" t="s">
        <v>136</v>
      </c>
      <c r="P65" s="109" t="s">
        <v>137</v>
      </c>
      <c r="Q65" s="109" t="s">
        <v>125</v>
      </c>
      <c r="R65" s="108">
        <v>2</v>
      </c>
      <c r="S65" s="111" t="s">
        <v>138</v>
      </c>
      <c r="T65" s="108">
        <v>1080102</v>
      </c>
      <c r="U65" s="108">
        <v>2770</v>
      </c>
      <c r="V65" s="108">
        <v>1927</v>
      </c>
      <c r="W65" s="108">
        <v>1</v>
      </c>
      <c r="X65" s="113">
        <v>2020</v>
      </c>
      <c r="Y65" s="113">
        <v>36</v>
      </c>
      <c r="Z65" s="113">
        <v>3</v>
      </c>
      <c r="AA65" s="114" t="s">
        <v>139</v>
      </c>
      <c r="AB65" s="108">
        <v>82</v>
      </c>
      <c r="AC65" s="109" t="s">
        <v>140</v>
      </c>
      <c r="AD65" s="300" t="s">
        <v>327</v>
      </c>
      <c r="AE65" s="300" t="s">
        <v>141</v>
      </c>
      <c r="AF65" s="301">
        <f>AE65-AD65</f>
        <v>-13</v>
      </c>
      <c r="AG65" s="302">
        <f>IF(AI65="SI", 0,J65)</f>
        <v>9</v>
      </c>
      <c r="AH65" s="303">
        <f>AG65*AF65</f>
        <v>-117</v>
      </c>
      <c r="AI65" s="304" t="s">
        <v>131</v>
      </c>
    </row>
    <row r="66" spans="1:35" x14ac:dyDescent="0.2">
      <c r="A66" s="108">
        <v>2021</v>
      </c>
      <c r="B66" s="108">
        <v>37</v>
      </c>
      <c r="C66" s="109" t="s">
        <v>139</v>
      </c>
      <c r="D66" s="297" t="s">
        <v>328</v>
      </c>
      <c r="E66" s="109" t="s">
        <v>160</v>
      </c>
      <c r="F66" s="298" t="s">
        <v>329</v>
      </c>
      <c r="G66" s="112">
        <v>68</v>
      </c>
      <c r="H66" s="112">
        <v>10.42</v>
      </c>
      <c r="I66" s="107" t="s">
        <v>121</v>
      </c>
      <c r="J66" s="112">
        <f>IF(I66="SI", G66-H66,G66)</f>
        <v>57.58</v>
      </c>
      <c r="K66" s="299" t="s">
        <v>330</v>
      </c>
      <c r="L66" s="108">
        <v>2021</v>
      </c>
      <c r="M66" s="108">
        <v>225</v>
      </c>
      <c r="N66" s="109" t="s">
        <v>177</v>
      </c>
      <c r="O66" s="111" t="s">
        <v>331</v>
      </c>
      <c r="P66" s="109" t="s">
        <v>332</v>
      </c>
      <c r="Q66" s="109" t="s">
        <v>125</v>
      </c>
      <c r="R66" s="108">
        <v>4</v>
      </c>
      <c r="S66" s="111" t="s">
        <v>126</v>
      </c>
      <c r="T66" s="108">
        <v>1010503</v>
      </c>
      <c r="U66" s="108">
        <v>470</v>
      </c>
      <c r="V66" s="108">
        <v>1156</v>
      </c>
      <c r="W66" s="108">
        <v>1</v>
      </c>
      <c r="X66" s="113">
        <v>2020</v>
      </c>
      <c r="Y66" s="113">
        <v>31</v>
      </c>
      <c r="Z66" s="113">
        <v>9</v>
      </c>
      <c r="AA66" s="114" t="s">
        <v>139</v>
      </c>
      <c r="AB66" s="108">
        <v>84</v>
      </c>
      <c r="AC66" s="109" t="s">
        <v>140</v>
      </c>
      <c r="AD66" s="300" t="s">
        <v>333</v>
      </c>
      <c r="AE66" s="300" t="s">
        <v>141</v>
      </c>
      <c r="AF66" s="301">
        <f>AE66-AD66</f>
        <v>-23</v>
      </c>
      <c r="AG66" s="302">
        <f>IF(AI66="SI", 0,J66)</f>
        <v>57.58</v>
      </c>
      <c r="AH66" s="303">
        <f>AG66*AF66</f>
        <v>-1324.34</v>
      </c>
      <c r="AI66" s="304" t="s">
        <v>131</v>
      </c>
    </row>
    <row r="67" spans="1:35" x14ac:dyDescent="0.2">
      <c r="A67" s="108">
        <v>2021</v>
      </c>
      <c r="B67" s="108">
        <v>38</v>
      </c>
      <c r="C67" s="109" t="s">
        <v>139</v>
      </c>
      <c r="D67" s="297" t="s">
        <v>334</v>
      </c>
      <c r="E67" s="109" t="s">
        <v>266</v>
      </c>
      <c r="F67" s="298" t="s">
        <v>168</v>
      </c>
      <c r="G67" s="112">
        <v>219.6</v>
      </c>
      <c r="H67" s="112">
        <v>39.6</v>
      </c>
      <c r="I67" s="107" t="s">
        <v>121</v>
      </c>
      <c r="J67" s="112">
        <f>IF(I67="SI", G67-H67,G67)</f>
        <v>180</v>
      </c>
      <c r="K67" s="299" t="s">
        <v>163</v>
      </c>
      <c r="L67" s="108">
        <v>2021</v>
      </c>
      <c r="M67" s="108">
        <v>224</v>
      </c>
      <c r="N67" s="109" t="s">
        <v>177</v>
      </c>
      <c r="O67" s="111" t="s">
        <v>164</v>
      </c>
      <c r="P67" s="109" t="s">
        <v>165</v>
      </c>
      <c r="Q67" s="109" t="s">
        <v>125</v>
      </c>
      <c r="R67" s="108">
        <v>4</v>
      </c>
      <c r="S67" s="111" t="s">
        <v>126</v>
      </c>
      <c r="T67" s="108">
        <v>1100403</v>
      </c>
      <c r="U67" s="108">
        <v>4100</v>
      </c>
      <c r="V67" s="108">
        <v>1574</v>
      </c>
      <c r="W67" s="108">
        <v>1</v>
      </c>
      <c r="X67" s="113">
        <v>2020</v>
      </c>
      <c r="Y67" s="113">
        <v>333</v>
      </c>
      <c r="Z67" s="113">
        <v>0</v>
      </c>
      <c r="AA67" s="114" t="s">
        <v>127</v>
      </c>
      <c r="AB67" s="108">
        <v>96</v>
      </c>
      <c r="AC67" s="109" t="s">
        <v>128</v>
      </c>
      <c r="AD67" s="300" t="s">
        <v>333</v>
      </c>
      <c r="AE67" s="300" t="s">
        <v>130</v>
      </c>
      <c r="AF67" s="301">
        <f>AE67-AD67</f>
        <v>-15</v>
      </c>
      <c r="AG67" s="302">
        <f>IF(AI67="SI", 0,J67)</f>
        <v>180</v>
      </c>
      <c r="AH67" s="303">
        <f>AG67*AF67</f>
        <v>-2700</v>
      </c>
      <c r="AI67" s="304" t="s">
        <v>131</v>
      </c>
    </row>
    <row r="68" spans="1:35" x14ac:dyDescent="0.2">
      <c r="A68" s="108">
        <v>2021</v>
      </c>
      <c r="B68" s="108">
        <v>39</v>
      </c>
      <c r="C68" s="109" t="s">
        <v>139</v>
      </c>
      <c r="D68" s="297" t="s">
        <v>335</v>
      </c>
      <c r="E68" s="109" t="s">
        <v>266</v>
      </c>
      <c r="F68" s="298" t="s">
        <v>336</v>
      </c>
      <c r="G68" s="112">
        <v>275.26</v>
      </c>
      <c r="H68" s="112">
        <v>49.64</v>
      </c>
      <c r="I68" s="107" t="s">
        <v>121</v>
      </c>
      <c r="J68" s="112">
        <f>IF(I68="SI", G68-H68,G68)</f>
        <v>225.62</v>
      </c>
      <c r="K68" s="299" t="s">
        <v>163</v>
      </c>
      <c r="L68" s="108">
        <v>2021</v>
      </c>
      <c r="M68" s="108">
        <v>223</v>
      </c>
      <c r="N68" s="109" t="s">
        <v>177</v>
      </c>
      <c r="O68" s="111" t="s">
        <v>164</v>
      </c>
      <c r="P68" s="109" t="s">
        <v>165</v>
      </c>
      <c r="Q68" s="109" t="s">
        <v>125</v>
      </c>
      <c r="R68" s="108">
        <v>1</v>
      </c>
      <c r="S68" s="111" t="s">
        <v>166</v>
      </c>
      <c r="T68" s="108">
        <v>1010203</v>
      </c>
      <c r="U68" s="108">
        <v>140</v>
      </c>
      <c r="V68" s="108">
        <v>1043</v>
      </c>
      <c r="W68" s="108">
        <v>1</v>
      </c>
      <c r="X68" s="113">
        <v>2020</v>
      </c>
      <c r="Y68" s="113">
        <v>332</v>
      </c>
      <c r="Z68" s="113">
        <v>0</v>
      </c>
      <c r="AA68" s="114" t="s">
        <v>139</v>
      </c>
      <c r="AB68" s="108">
        <v>78</v>
      </c>
      <c r="AC68" s="109" t="s">
        <v>140</v>
      </c>
      <c r="AD68" s="300" t="s">
        <v>333</v>
      </c>
      <c r="AE68" s="300" t="s">
        <v>141</v>
      </c>
      <c r="AF68" s="301">
        <f>AE68-AD68</f>
        <v>-23</v>
      </c>
      <c r="AG68" s="302">
        <f>IF(AI68="SI", 0,J68)</f>
        <v>225.62</v>
      </c>
      <c r="AH68" s="303">
        <f>AG68*AF68</f>
        <v>-5189.26</v>
      </c>
      <c r="AI68" s="304" t="s">
        <v>131</v>
      </c>
    </row>
    <row r="69" spans="1:35" x14ac:dyDescent="0.2">
      <c r="A69" s="108">
        <v>2021</v>
      </c>
      <c r="B69" s="108">
        <v>39</v>
      </c>
      <c r="C69" s="109" t="s">
        <v>139</v>
      </c>
      <c r="D69" s="297" t="s">
        <v>335</v>
      </c>
      <c r="E69" s="109" t="s">
        <v>266</v>
      </c>
      <c r="F69" s="298" t="s">
        <v>336</v>
      </c>
      <c r="G69" s="112">
        <v>77.319999999999993</v>
      </c>
      <c r="H69" s="112">
        <v>13.94</v>
      </c>
      <c r="I69" s="107" t="s">
        <v>121</v>
      </c>
      <c r="J69" s="112">
        <f>IF(I69="SI", G69-H69,G69)</f>
        <v>63.379999999999995</v>
      </c>
      <c r="K69" s="299" t="s">
        <v>125</v>
      </c>
      <c r="L69" s="108">
        <v>2021</v>
      </c>
      <c r="M69" s="108">
        <v>223</v>
      </c>
      <c r="N69" s="109" t="s">
        <v>177</v>
      </c>
      <c r="O69" s="111" t="s">
        <v>164</v>
      </c>
      <c r="P69" s="109" t="s">
        <v>165</v>
      </c>
      <c r="Q69" s="109" t="s">
        <v>125</v>
      </c>
      <c r="R69" s="108">
        <v>1</v>
      </c>
      <c r="S69" s="111" t="s">
        <v>166</v>
      </c>
      <c r="T69" s="108">
        <v>1010202</v>
      </c>
      <c r="U69" s="108">
        <v>130</v>
      </c>
      <c r="V69" s="108">
        <v>1043</v>
      </c>
      <c r="W69" s="108">
        <v>1</v>
      </c>
      <c r="X69" s="113">
        <v>2020</v>
      </c>
      <c r="Y69" s="113">
        <v>283</v>
      </c>
      <c r="Z69" s="113">
        <v>0</v>
      </c>
      <c r="AA69" s="114" t="s">
        <v>205</v>
      </c>
      <c r="AB69" s="108">
        <v>133</v>
      </c>
      <c r="AC69" s="109" t="s">
        <v>205</v>
      </c>
      <c r="AD69" s="300" t="s">
        <v>333</v>
      </c>
      <c r="AE69" s="300" t="s">
        <v>207</v>
      </c>
      <c r="AF69" s="301">
        <f>AE69-AD69</f>
        <v>-2</v>
      </c>
      <c r="AG69" s="302">
        <f>IF(AI69="SI", 0,J69)</f>
        <v>63.379999999999995</v>
      </c>
      <c r="AH69" s="303">
        <f>AG69*AF69</f>
        <v>-126.75999999999999</v>
      </c>
      <c r="AI69" s="304" t="s">
        <v>131</v>
      </c>
    </row>
    <row r="70" spans="1:35" x14ac:dyDescent="0.2">
      <c r="A70" s="108">
        <v>2021</v>
      </c>
      <c r="B70" s="108">
        <v>40</v>
      </c>
      <c r="C70" s="109" t="s">
        <v>139</v>
      </c>
      <c r="D70" s="297" t="s">
        <v>337</v>
      </c>
      <c r="E70" s="109" t="s">
        <v>266</v>
      </c>
      <c r="F70" s="298" t="s">
        <v>338</v>
      </c>
      <c r="G70" s="112">
        <v>5.55</v>
      </c>
      <c r="H70" s="112">
        <v>0.21</v>
      </c>
      <c r="I70" s="107" t="s">
        <v>121</v>
      </c>
      <c r="J70" s="112">
        <f>IF(I70="SI", G70-H70,G70)</f>
        <v>5.34</v>
      </c>
      <c r="K70" s="299" t="s">
        <v>122</v>
      </c>
      <c r="L70" s="108">
        <v>2021</v>
      </c>
      <c r="M70" s="108">
        <v>226</v>
      </c>
      <c r="N70" s="109" t="s">
        <v>177</v>
      </c>
      <c r="O70" s="111" t="s">
        <v>123</v>
      </c>
      <c r="P70" s="109" t="s">
        <v>124</v>
      </c>
      <c r="Q70" s="109" t="s">
        <v>125</v>
      </c>
      <c r="R70" s="108">
        <v>4</v>
      </c>
      <c r="S70" s="111" t="s">
        <v>126</v>
      </c>
      <c r="T70" s="108">
        <v>1040503</v>
      </c>
      <c r="U70" s="108">
        <v>1900</v>
      </c>
      <c r="V70" s="108">
        <v>1416</v>
      </c>
      <c r="W70" s="108">
        <v>99</v>
      </c>
      <c r="X70" s="113">
        <v>2020</v>
      </c>
      <c r="Y70" s="113">
        <v>226</v>
      </c>
      <c r="Z70" s="113">
        <v>0</v>
      </c>
      <c r="AA70" s="114" t="s">
        <v>127</v>
      </c>
      <c r="AB70" s="108">
        <v>100</v>
      </c>
      <c r="AC70" s="109" t="s">
        <v>128</v>
      </c>
      <c r="AD70" s="300" t="s">
        <v>339</v>
      </c>
      <c r="AE70" s="300" t="s">
        <v>130</v>
      </c>
      <c r="AF70" s="301">
        <f>AE70-AD70</f>
        <v>-14</v>
      </c>
      <c r="AG70" s="302">
        <f>IF(AI70="SI", 0,J70)</f>
        <v>5.34</v>
      </c>
      <c r="AH70" s="303">
        <f>AG70*AF70</f>
        <v>-74.759999999999991</v>
      </c>
      <c r="AI70" s="304" t="s">
        <v>131</v>
      </c>
    </row>
    <row r="71" spans="1:35" x14ac:dyDescent="0.2">
      <c r="A71" s="108">
        <v>2021</v>
      </c>
      <c r="B71" s="108">
        <v>40</v>
      </c>
      <c r="C71" s="109" t="s">
        <v>139</v>
      </c>
      <c r="D71" s="297" t="s">
        <v>337</v>
      </c>
      <c r="E71" s="109" t="s">
        <v>266</v>
      </c>
      <c r="F71" s="298" t="s">
        <v>338</v>
      </c>
      <c r="G71" s="112">
        <v>155.65</v>
      </c>
      <c r="H71" s="112">
        <v>5.99</v>
      </c>
      <c r="I71" s="107" t="s">
        <v>121</v>
      </c>
      <c r="J71" s="112">
        <f>IF(I71="SI", G71-H71,G71)</f>
        <v>149.66</v>
      </c>
      <c r="K71" s="299" t="s">
        <v>122</v>
      </c>
      <c r="L71" s="108">
        <v>2021</v>
      </c>
      <c r="M71" s="108">
        <v>226</v>
      </c>
      <c r="N71" s="109" t="s">
        <v>177</v>
      </c>
      <c r="O71" s="111" t="s">
        <v>123</v>
      </c>
      <c r="P71" s="109" t="s">
        <v>124</v>
      </c>
      <c r="Q71" s="109" t="s">
        <v>125</v>
      </c>
      <c r="R71" s="108">
        <v>4</v>
      </c>
      <c r="S71" s="111" t="s">
        <v>126</v>
      </c>
      <c r="T71" s="108">
        <v>1010203</v>
      </c>
      <c r="U71" s="108">
        <v>140</v>
      </c>
      <c r="V71" s="108">
        <v>1066</v>
      </c>
      <c r="W71" s="108">
        <v>99</v>
      </c>
      <c r="X71" s="113">
        <v>2020</v>
      </c>
      <c r="Y71" s="113">
        <v>229</v>
      </c>
      <c r="Z71" s="113">
        <v>0</v>
      </c>
      <c r="AA71" s="114" t="s">
        <v>127</v>
      </c>
      <c r="AB71" s="108">
        <v>99</v>
      </c>
      <c r="AC71" s="109" t="s">
        <v>128</v>
      </c>
      <c r="AD71" s="300" t="s">
        <v>339</v>
      </c>
      <c r="AE71" s="300" t="s">
        <v>130</v>
      </c>
      <c r="AF71" s="301">
        <f>AE71-AD71</f>
        <v>-14</v>
      </c>
      <c r="AG71" s="302">
        <f>IF(AI71="SI", 0,J71)</f>
        <v>149.66</v>
      </c>
      <c r="AH71" s="303">
        <f>AG71*AF71</f>
        <v>-2095.2399999999998</v>
      </c>
      <c r="AI71" s="304" t="s">
        <v>131</v>
      </c>
    </row>
    <row r="72" spans="1:35" x14ac:dyDescent="0.2">
      <c r="A72" s="108">
        <v>2021</v>
      </c>
      <c r="B72" s="108">
        <v>41</v>
      </c>
      <c r="C72" s="109" t="s">
        <v>139</v>
      </c>
      <c r="D72" s="297" t="s">
        <v>340</v>
      </c>
      <c r="E72" s="109" t="s">
        <v>148</v>
      </c>
      <c r="F72" s="298" t="s">
        <v>341</v>
      </c>
      <c r="G72" s="112">
        <v>183</v>
      </c>
      <c r="H72" s="112">
        <v>33</v>
      </c>
      <c r="I72" s="107" t="s">
        <v>121</v>
      </c>
      <c r="J72" s="112">
        <f>IF(I72="SI", G72-H72,G72)</f>
        <v>150</v>
      </c>
      <c r="K72" s="299" t="s">
        <v>342</v>
      </c>
      <c r="L72" s="108">
        <v>2021</v>
      </c>
      <c r="M72" s="108">
        <v>227</v>
      </c>
      <c r="N72" s="109" t="s">
        <v>177</v>
      </c>
      <c r="O72" s="111" t="s">
        <v>343</v>
      </c>
      <c r="P72" s="109" t="s">
        <v>344</v>
      </c>
      <c r="Q72" s="109" t="s">
        <v>125</v>
      </c>
      <c r="R72" s="108">
        <v>1</v>
      </c>
      <c r="S72" s="111" t="s">
        <v>166</v>
      </c>
      <c r="T72" s="108">
        <v>1010203</v>
      </c>
      <c r="U72" s="108">
        <v>140</v>
      </c>
      <c r="V72" s="108">
        <v>1043</v>
      </c>
      <c r="W72" s="108">
        <v>7</v>
      </c>
      <c r="X72" s="113">
        <v>2020</v>
      </c>
      <c r="Y72" s="113">
        <v>122</v>
      </c>
      <c r="Z72" s="113">
        <v>0</v>
      </c>
      <c r="AA72" s="114" t="s">
        <v>139</v>
      </c>
      <c r="AB72" s="108">
        <v>77</v>
      </c>
      <c r="AC72" s="109" t="s">
        <v>140</v>
      </c>
      <c r="AD72" s="300" t="s">
        <v>339</v>
      </c>
      <c r="AE72" s="300" t="s">
        <v>141</v>
      </c>
      <c r="AF72" s="301">
        <f>AE72-AD72</f>
        <v>-22</v>
      </c>
      <c r="AG72" s="302">
        <f>IF(AI72="SI", 0,J72)</f>
        <v>150</v>
      </c>
      <c r="AH72" s="303">
        <f>AG72*AF72</f>
        <v>-3300</v>
      </c>
      <c r="AI72" s="304" t="s">
        <v>131</v>
      </c>
    </row>
    <row r="73" spans="1:35" x14ac:dyDescent="0.2">
      <c r="A73" s="108">
        <v>2021</v>
      </c>
      <c r="B73" s="108">
        <v>42</v>
      </c>
      <c r="C73" s="109" t="s">
        <v>141</v>
      </c>
      <c r="D73" s="297" t="s">
        <v>345</v>
      </c>
      <c r="E73" s="109" t="s">
        <v>266</v>
      </c>
      <c r="F73" s="298" t="s">
        <v>346</v>
      </c>
      <c r="G73" s="112">
        <v>1258.57</v>
      </c>
      <c r="H73" s="112">
        <v>48.41</v>
      </c>
      <c r="I73" s="107" t="s">
        <v>121</v>
      </c>
      <c r="J73" s="112">
        <f>IF(I73="SI", G73-H73,G73)</f>
        <v>1210.1599999999999</v>
      </c>
      <c r="K73" s="299" t="s">
        <v>122</v>
      </c>
      <c r="L73" s="108">
        <v>2021</v>
      </c>
      <c r="M73" s="108">
        <v>298</v>
      </c>
      <c r="N73" s="109" t="s">
        <v>140</v>
      </c>
      <c r="O73" s="111" t="s">
        <v>123</v>
      </c>
      <c r="P73" s="109" t="s">
        <v>124</v>
      </c>
      <c r="Q73" s="109" t="s">
        <v>125</v>
      </c>
      <c r="R73" s="108">
        <v>4</v>
      </c>
      <c r="S73" s="111" t="s">
        <v>126</v>
      </c>
      <c r="T73" s="108">
        <v>1040503</v>
      </c>
      <c r="U73" s="108">
        <v>1900</v>
      </c>
      <c r="V73" s="108">
        <v>1416</v>
      </c>
      <c r="W73" s="108">
        <v>99</v>
      </c>
      <c r="X73" s="113">
        <v>2020</v>
      </c>
      <c r="Y73" s="113">
        <v>226</v>
      </c>
      <c r="Z73" s="113">
        <v>1</v>
      </c>
      <c r="AA73" s="114" t="s">
        <v>127</v>
      </c>
      <c r="AB73" s="108">
        <v>102</v>
      </c>
      <c r="AC73" s="109" t="s">
        <v>128</v>
      </c>
      <c r="AD73" s="300" t="s">
        <v>347</v>
      </c>
      <c r="AE73" s="300" t="s">
        <v>130</v>
      </c>
      <c r="AF73" s="301">
        <f>AE73-AD73</f>
        <v>-20</v>
      </c>
      <c r="AG73" s="302">
        <f>IF(AI73="SI", 0,J73)</f>
        <v>1210.1599999999999</v>
      </c>
      <c r="AH73" s="303">
        <f>AG73*AF73</f>
        <v>-24203.199999999997</v>
      </c>
      <c r="AI73" s="304" t="s">
        <v>131</v>
      </c>
    </row>
    <row r="74" spans="1:35" x14ac:dyDescent="0.2">
      <c r="A74" s="108">
        <v>2021</v>
      </c>
      <c r="B74" s="108">
        <v>42</v>
      </c>
      <c r="C74" s="109" t="s">
        <v>141</v>
      </c>
      <c r="D74" s="297" t="s">
        <v>345</v>
      </c>
      <c r="E74" s="109" t="s">
        <v>266</v>
      </c>
      <c r="F74" s="298" t="s">
        <v>346</v>
      </c>
      <c r="G74" s="112">
        <v>70.319999999999993</v>
      </c>
      <c r="H74" s="112">
        <v>2.7</v>
      </c>
      <c r="I74" s="107" t="s">
        <v>121</v>
      </c>
      <c r="J74" s="112">
        <f>IF(I74="SI", G74-H74,G74)</f>
        <v>67.61999999999999</v>
      </c>
      <c r="K74" s="299" t="s">
        <v>122</v>
      </c>
      <c r="L74" s="108">
        <v>2021</v>
      </c>
      <c r="M74" s="108">
        <v>298</v>
      </c>
      <c r="N74" s="109" t="s">
        <v>140</v>
      </c>
      <c r="O74" s="111" t="s">
        <v>123</v>
      </c>
      <c r="P74" s="109" t="s">
        <v>124</v>
      </c>
      <c r="Q74" s="109" t="s">
        <v>125</v>
      </c>
      <c r="R74" s="108">
        <v>4</v>
      </c>
      <c r="S74" s="111" t="s">
        <v>126</v>
      </c>
      <c r="T74" s="108">
        <v>1040503</v>
      </c>
      <c r="U74" s="108">
        <v>1900</v>
      </c>
      <c r="V74" s="108">
        <v>1417</v>
      </c>
      <c r="W74" s="108">
        <v>99</v>
      </c>
      <c r="X74" s="113">
        <v>2020</v>
      </c>
      <c r="Y74" s="113">
        <v>227</v>
      </c>
      <c r="Z74" s="113">
        <v>1</v>
      </c>
      <c r="AA74" s="114" t="s">
        <v>127</v>
      </c>
      <c r="AB74" s="108">
        <v>104</v>
      </c>
      <c r="AC74" s="109" t="s">
        <v>128</v>
      </c>
      <c r="AD74" s="300" t="s">
        <v>347</v>
      </c>
      <c r="AE74" s="300" t="s">
        <v>130</v>
      </c>
      <c r="AF74" s="301">
        <f>AE74-AD74</f>
        <v>-20</v>
      </c>
      <c r="AG74" s="302">
        <f>IF(AI74="SI", 0,J74)</f>
        <v>67.61999999999999</v>
      </c>
      <c r="AH74" s="303">
        <f>AG74*AF74</f>
        <v>-1352.3999999999999</v>
      </c>
      <c r="AI74" s="304" t="s">
        <v>131</v>
      </c>
    </row>
    <row r="75" spans="1:35" x14ac:dyDescent="0.2">
      <c r="A75" s="108">
        <v>2021</v>
      </c>
      <c r="B75" s="108">
        <v>43</v>
      </c>
      <c r="C75" s="109" t="s">
        <v>141</v>
      </c>
      <c r="D75" s="297" t="s">
        <v>348</v>
      </c>
      <c r="E75" s="109" t="s">
        <v>349</v>
      </c>
      <c r="F75" s="298" t="s">
        <v>350</v>
      </c>
      <c r="G75" s="112">
        <v>322.32</v>
      </c>
      <c r="H75" s="112">
        <v>58.12</v>
      </c>
      <c r="I75" s="107" t="s">
        <v>121</v>
      </c>
      <c r="J75" s="112">
        <f>IF(I75="SI", G75-H75,G75)</f>
        <v>264.2</v>
      </c>
      <c r="K75" s="299" t="s">
        <v>351</v>
      </c>
      <c r="L75" s="108">
        <v>2021</v>
      </c>
      <c r="M75" s="108">
        <v>329</v>
      </c>
      <c r="N75" s="109" t="s">
        <v>141</v>
      </c>
      <c r="O75" s="111" t="s">
        <v>352</v>
      </c>
      <c r="P75" s="109" t="s">
        <v>353</v>
      </c>
      <c r="Q75" s="109" t="s">
        <v>125</v>
      </c>
      <c r="R75" s="108">
        <v>2</v>
      </c>
      <c r="S75" s="111" t="s">
        <v>138</v>
      </c>
      <c r="T75" s="108">
        <v>1010502</v>
      </c>
      <c r="U75" s="108">
        <v>460</v>
      </c>
      <c r="V75" s="108">
        <v>1156</v>
      </c>
      <c r="W75" s="108">
        <v>1</v>
      </c>
      <c r="X75" s="113">
        <v>2020</v>
      </c>
      <c r="Y75" s="113">
        <v>293</v>
      </c>
      <c r="Z75" s="113">
        <v>4</v>
      </c>
      <c r="AA75" s="114" t="s">
        <v>354</v>
      </c>
      <c r="AB75" s="108">
        <v>140</v>
      </c>
      <c r="AC75" s="109" t="s">
        <v>310</v>
      </c>
      <c r="AD75" s="300" t="s">
        <v>355</v>
      </c>
      <c r="AE75" s="300" t="s">
        <v>207</v>
      </c>
      <c r="AF75" s="301">
        <f>AE75-AD75</f>
        <v>-8</v>
      </c>
      <c r="AG75" s="302">
        <f>IF(AI75="SI", 0,J75)</f>
        <v>264.2</v>
      </c>
      <c r="AH75" s="303">
        <f>AG75*AF75</f>
        <v>-2113.6</v>
      </c>
      <c r="AI75" s="304" t="s">
        <v>131</v>
      </c>
    </row>
    <row r="76" spans="1:35" x14ac:dyDescent="0.2">
      <c r="A76" s="108">
        <v>2021</v>
      </c>
      <c r="B76" s="108">
        <v>44</v>
      </c>
      <c r="C76" s="109" t="s">
        <v>141</v>
      </c>
      <c r="D76" s="297" t="s">
        <v>356</v>
      </c>
      <c r="E76" s="109" t="s">
        <v>139</v>
      </c>
      <c r="F76" s="298" t="s">
        <v>357</v>
      </c>
      <c r="G76" s="112">
        <v>193.98</v>
      </c>
      <c r="H76" s="112">
        <v>34.979999999999997</v>
      </c>
      <c r="I76" s="107" t="s">
        <v>121</v>
      </c>
      <c r="J76" s="112">
        <f>IF(I76="SI", G76-H76,G76)</f>
        <v>159</v>
      </c>
      <c r="K76" s="299" t="s">
        <v>358</v>
      </c>
      <c r="L76" s="108">
        <v>2021</v>
      </c>
      <c r="M76" s="108">
        <v>285</v>
      </c>
      <c r="N76" s="109" t="s">
        <v>139</v>
      </c>
      <c r="O76" s="111" t="s">
        <v>359</v>
      </c>
      <c r="P76" s="109" t="s">
        <v>360</v>
      </c>
      <c r="Q76" s="109" t="s">
        <v>125</v>
      </c>
      <c r="R76" s="108">
        <v>1</v>
      </c>
      <c r="S76" s="111" t="s">
        <v>166</v>
      </c>
      <c r="T76" s="108">
        <v>1010203</v>
      </c>
      <c r="U76" s="108">
        <v>140</v>
      </c>
      <c r="V76" s="108">
        <v>1043</v>
      </c>
      <c r="W76" s="108">
        <v>7</v>
      </c>
      <c r="X76" s="113">
        <v>2021</v>
      </c>
      <c r="Y76" s="113">
        <v>54</v>
      </c>
      <c r="Z76" s="113">
        <v>0</v>
      </c>
      <c r="AA76" s="114" t="s">
        <v>205</v>
      </c>
      <c r="AB76" s="108">
        <v>132</v>
      </c>
      <c r="AC76" s="109" t="s">
        <v>205</v>
      </c>
      <c r="AD76" s="300" t="s">
        <v>347</v>
      </c>
      <c r="AE76" s="300" t="s">
        <v>207</v>
      </c>
      <c r="AF76" s="301">
        <f>AE76-AD76</f>
        <v>-7</v>
      </c>
      <c r="AG76" s="302">
        <f>IF(AI76="SI", 0,J76)</f>
        <v>159</v>
      </c>
      <c r="AH76" s="303">
        <f>AG76*AF76</f>
        <v>-1113</v>
      </c>
      <c r="AI76" s="304" t="s">
        <v>131</v>
      </c>
    </row>
    <row r="77" spans="1:35" x14ac:dyDescent="0.2">
      <c r="A77" s="108">
        <v>2021</v>
      </c>
      <c r="B77" s="108">
        <v>45</v>
      </c>
      <c r="C77" s="109" t="s">
        <v>278</v>
      </c>
      <c r="D77" s="297" t="s">
        <v>361</v>
      </c>
      <c r="E77" s="109" t="s">
        <v>141</v>
      </c>
      <c r="F77" s="298" t="s">
        <v>362</v>
      </c>
      <c r="G77" s="112">
        <v>17.32</v>
      </c>
      <c r="H77" s="112">
        <v>3.12</v>
      </c>
      <c r="I77" s="107" t="s">
        <v>121</v>
      </c>
      <c r="J77" s="112">
        <f>IF(I77="SI", G77-H77,G77)</f>
        <v>14.2</v>
      </c>
      <c r="K77" s="299" t="s">
        <v>125</v>
      </c>
      <c r="L77" s="108">
        <v>2021</v>
      </c>
      <c r="M77" s="108">
        <v>374</v>
      </c>
      <c r="N77" s="109" t="s">
        <v>278</v>
      </c>
      <c r="O77" s="111" t="s">
        <v>363</v>
      </c>
      <c r="P77" s="109" t="s">
        <v>364</v>
      </c>
      <c r="Q77" s="109" t="s">
        <v>125</v>
      </c>
      <c r="R77" s="108" t="s">
        <v>365</v>
      </c>
      <c r="S77" s="111" t="s">
        <v>365</v>
      </c>
      <c r="T77" s="108"/>
      <c r="U77" s="108">
        <v>0</v>
      </c>
      <c r="V77" s="108">
        <v>0</v>
      </c>
      <c r="W77" s="108">
        <v>0</v>
      </c>
      <c r="X77" s="113">
        <v>0</v>
      </c>
      <c r="Y77" s="113">
        <v>0</v>
      </c>
      <c r="Z77" s="113">
        <v>0</v>
      </c>
      <c r="AA77" s="114" t="s">
        <v>125</v>
      </c>
      <c r="AB77" s="108">
        <v>0</v>
      </c>
      <c r="AC77" s="109" t="s">
        <v>278</v>
      </c>
      <c r="AD77" s="300" t="s">
        <v>366</v>
      </c>
      <c r="AE77" s="300" t="s">
        <v>278</v>
      </c>
      <c r="AF77" s="301">
        <f>AE77-AD77</f>
        <v>-27</v>
      </c>
      <c r="AG77" s="302">
        <f>IF(AI77="SI", 0,J77)</f>
        <v>14.2</v>
      </c>
      <c r="AH77" s="303">
        <f>AG77*AF77</f>
        <v>-383.4</v>
      </c>
      <c r="AI77" s="304" t="s">
        <v>131</v>
      </c>
    </row>
    <row r="78" spans="1:35" x14ac:dyDescent="0.2">
      <c r="A78" s="108">
        <v>2021</v>
      </c>
      <c r="B78" s="108">
        <v>46</v>
      </c>
      <c r="C78" s="109" t="s">
        <v>278</v>
      </c>
      <c r="D78" s="297" t="s">
        <v>367</v>
      </c>
      <c r="E78" s="109" t="s">
        <v>206</v>
      </c>
      <c r="F78" s="298" t="s">
        <v>368</v>
      </c>
      <c r="G78" s="112">
        <v>768.3</v>
      </c>
      <c r="H78" s="112">
        <v>138.6</v>
      </c>
      <c r="I78" s="107" t="s">
        <v>121</v>
      </c>
      <c r="J78" s="112">
        <f>IF(I78="SI", G78-H78,G78)</f>
        <v>629.69999999999993</v>
      </c>
      <c r="K78" s="299" t="s">
        <v>369</v>
      </c>
      <c r="L78" s="108">
        <v>2021</v>
      </c>
      <c r="M78" s="108">
        <v>372</v>
      </c>
      <c r="N78" s="109" t="s">
        <v>278</v>
      </c>
      <c r="O78" s="111" t="s">
        <v>370</v>
      </c>
      <c r="P78" s="109" t="s">
        <v>371</v>
      </c>
      <c r="Q78" s="109" t="s">
        <v>125</v>
      </c>
      <c r="R78" s="108">
        <v>2</v>
      </c>
      <c r="S78" s="111" t="s">
        <v>138</v>
      </c>
      <c r="T78" s="108">
        <v>1110703</v>
      </c>
      <c r="U78" s="108">
        <v>4980</v>
      </c>
      <c r="V78" s="108">
        <v>2110</v>
      </c>
      <c r="W78" s="108">
        <v>99</v>
      </c>
      <c r="X78" s="113">
        <v>2020</v>
      </c>
      <c r="Y78" s="113">
        <v>27</v>
      </c>
      <c r="Z78" s="113">
        <v>0</v>
      </c>
      <c r="AA78" s="114" t="s">
        <v>354</v>
      </c>
      <c r="AB78" s="108">
        <v>143</v>
      </c>
      <c r="AC78" s="109" t="s">
        <v>310</v>
      </c>
      <c r="AD78" s="300" t="s">
        <v>366</v>
      </c>
      <c r="AE78" s="300" t="s">
        <v>207</v>
      </c>
      <c r="AF78" s="301">
        <f>AE78-AD78</f>
        <v>-10</v>
      </c>
      <c r="AG78" s="302">
        <f>IF(AI78="SI", 0,J78)</f>
        <v>629.69999999999993</v>
      </c>
      <c r="AH78" s="303">
        <f>AG78*AF78</f>
        <v>-6296.9999999999991</v>
      </c>
      <c r="AI78" s="304" t="s">
        <v>131</v>
      </c>
    </row>
    <row r="79" spans="1:35" x14ac:dyDescent="0.2">
      <c r="A79" s="108">
        <v>2021</v>
      </c>
      <c r="B79" s="108">
        <v>47</v>
      </c>
      <c r="C79" s="109" t="s">
        <v>278</v>
      </c>
      <c r="D79" s="297" t="s">
        <v>372</v>
      </c>
      <c r="E79" s="109" t="s">
        <v>141</v>
      </c>
      <c r="F79" s="298" t="s">
        <v>373</v>
      </c>
      <c r="G79" s="112">
        <v>161.04</v>
      </c>
      <c r="H79" s="112">
        <v>29.04</v>
      </c>
      <c r="I79" s="107" t="s">
        <v>121</v>
      </c>
      <c r="J79" s="112">
        <f>IF(I79="SI", G79-H79,G79)</f>
        <v>132</v>
      </c>
      <c r="K79" s="299" t="s">
        <v>374</v>
      </c>
      <c r="L79" s="108">
        <v>2021</v>
      </c>
      <c r="M79" s="108">
        <v>369</v>
      </c>
      <c r="N79" s="109" t="s">
        <v>206</v>
      </c>
      <c r="O79" s="111" t="s">
        <v>375</v>
      </c>
      <c r="P79" s="109" t="s">
        <v>376</v>
      </c>
      <c r="Q79" s="109" t="s">
        <v>125</v>
      </c>
      <c r="R79" s="108">
        <v>4</v>
      </c>
      <c r="S79" s="111" t="s">
        <v>126</v>
      </c>
      <c r="T79" s="108">
        <v>1040103</v>
      </c>
      <c r="U79" s="108">
        <v>1460</v>
      </c>
      <c r="V79" s="108">
        <v>1346</v>
      </c>
      <c r="W79" s="108">
        <v>1</v>
      </c>
      <c r="X79" s="113">
        <v>2021</v>
      </c>
      <c r="Y79" s="113">
        <v>37</v>
      </c>
      <c r="Z79" s="113">
        <v>1</v>
      </c>
      <c r="AA79" s="114" t="s">
        <v>354</v>
      </c>
      <c r="AB79" s="108">
        <v>123</v>
      </c>
      <c r="AC79" s="109" t="s">
        <v>377</v>
      </c>
      <c r="AD79" s="300" t="s">
        <v>378</v>
      </c>
      <c r="AE79" s="300" t="s">
        <v>205</v>
      </c>
      <c r="AF79" s="301">
        <f>AE79-AD79</f>
        <v>-11</v>
      </c>
      <c r="AG79" s="302">
        <f>IF(AI79="SI", 0,J79)</f>
        <v>132</v>
      </c>
      <c r="AH79" s="303">
        <f>AG79*AF79</f>
        <v>-1452</v>
      </c>
      <c r="AI79" s="304" t="s">
        <v>131</v>
      </c>
    </row>
    <row r="80" spans="1:35" x14ac:dyDescent="0.2">
      <c r="A80" s="108">
        <v>2021</v>
      </c>
      <c r="B80" s="108">
        <v>48</v>
      </c>
      <c r="C80" s="109" t="s">
        <v>130</v>
      </c>
      <c r="D80" s="297" t="s">
        <v>379</v>
      </c>
      <c r="E80" s="109" t="s">
        <v>128</v>
      </c>
      <c r="F80" s="298" t="s">
        <v>380</v>
      </c>
      <c r="G80" s="112">
        <v>137.38</v>
      </c>
      <c r="H80" s="112">
        <v>24.77</v>
      </c>
      <c r="I80" s="107" t="s">
        <v>121</v>
      </c>
      <c r="J80" s="112">
        <f>IF(I80="SI", G80-H80,G80)</f>
        <v>112.61</v>
      </c>
      <c r="K80" s="299" t="s">
        <v>381</v>
      </c>
      <c r="L80" s="108">
        <v>2021</v>
      </c>
      <c r="M80" s="108">
        <v>459</v>
      </c>
      <c r="N80" s="109" t="s">
        <v>128</v>
      </c>
      <c r="O80" s="111" t="s">
        <v>145</v>
      </c>
      <c r="P80" s="109" t="s">
        <v>146</v>
      </c>
      <c r="Q80" s="109" t="s">
        <v>147</v>
      </c>
      <c r="R80" s="108">
        <v>2</v>
      </c>
      <c r="S80" s="111" t="s">
        <v>138</v>
      </c>
      <c r="T80" s="108">
        <v>1080102</v>
      </c>
      <c r="U80" s="108">
        <v>2770</v>
      </c>
      <c r="V80" s="108">
        <v>1928</v>
      </c>
      <c r="W80" s="108">
        <v>1</v>
      </c>
      <c r="X80" s="113">
        <v>2020</v>
      </c>
      <c r="Y80" s="113">
        <v>38</v>
      </c>
      <c r="Z80" s="113">
        <v>5</v>
      </c>
      <c r="AA80" s="114" t="s">
        <v>354</v>
      </c>
      <c r="AB80" s="108">
        <v>138</v>
      </c>
      <c r="AC80" s="109" t="s">
        <v>310</v>
      </c>
      <c r="AD80" s="300" t="s">
        <v>382</v>
      </c>
      <c r="AE80" s="300" t="s">
        <v>207</v>
      </c>
      <c r="AF80" s="301">
        <f>AE80-AD80</f>
        <v>-16</v>
      </c>
      <c r="AG80" s="302">
        <f>IF(AI80="SI", 0,J80)</f>
        <v>112.61</v>
      </c>
      <c r="AH80" s="303">
        <f>AG80*AF80</f>
        <v>-1801.76</v>
      </c>
      <c r="AI80" s="304" t="s">
        <v>131</v>
      </c>
    </row>
    <row r="81" spans="1:35" x14ac:dyDescent="0.2">
      <c r="A81" s="108">
        <v>2021</v>
      </c>
      <c r="B81" s="108">
        <v>49</v>
      </c>
      <c r="C81" s="109" t="s">
        <v>130</v>
      </c>
      <c r="D81" s="297" t="s">
        <v>383</v>
      </c>
      <c r="E81" s="109" t="s">
        <v>128</v>
      </c>
      <c r="F81" s="298" t="s">
        <v>134</v>
      </c>
      <c r="G81" s="112">
        <v>330.36</v>
      </c>
      <c r="H81" s="112">
        <v>59.57</v>
      </c>
      <c r="I81" s="107" t="s">
        <v>121</v>
      </c>
      <c r="J81" s="112">
        <f>IF(I81="SI", G81-H81,G81)</f>
        <v>270.79000000000002</v>
      </c>
      <c r="K81" s="299" t="s">
        <v>384</v>
      </c>
      <c r="L81" s="108">
        <v>2021</v>
      </c>
      <c r="M81" s="108">
        <v>460</v>
      </c>
      <c r="N81" s="109" t="s">
        <v>128</v>
      </c>
      <c r="O81" s="111" t="s">
        <v>145</v>
      </c>
      <c r="P81" s="109" t="s">
        <v>146</v>
      </c>
      <c r="Q81" s="109" t="s">
        <v>147</v>
      </c>
      <c r="R81" s="108">
        <v>2</v>
      </c>
      <c r="S81" s="111" t="s">
        <v>138</v>
      </c>
      <c r="T81" s="108">
        <v>1010502</v>
      </c>
      <c r="U81" s="108">
        <v>460</v>
      </c>
      <c r="V81" s="108">
        <v>1156</v>
      </c>
      <c r="W81" s="108">
        <v>1</v>
      </c>
      <c r="X81" s="113">
        <v>2020</v>
      </c>
      <c r="Y81" s="113">
        <v>293</v>
      </c>
      <c r="Z81" s="113">
        <v>6</v>
      </c>
      <c r="AA81" s="114" t="s">
        <v>354</v>
      </c>
      <c r="AB81" s="108">
        <v>137</v>
      </c>
      <c r="AC81" s="109" t="s">
        <v>205</v>
      </c>
      <c r="AD81" s="300" t="s">
        <v>382</v>
      </c>
      <c r="AE81" s="300" t="s">
        <v>207</v>
      </c>
      <c r="AF81" s="301">
        <f>AE81-AD81</f>
        <v>-16</v>
      </c>
      <c r="AG81" s="302">
        <f>IF(AI81="SI", 0,J81)</f>
        <v>270.79000000000002</v>
      </c>
      <c r="AH81" s="303">
        <f>AG81*AF81</f>
        <v>-4332.6400000000003</v>
      </c>
      <c r="AI81" s="304" t="s">
        <v>131</v>
      </c>
    </row>
    <row r="82" spans="1:35" x14ac:dyDescent="0.2">
      <c r="A82" s="108">
        <v>2021</v>
      </c>
      <c r="B82" s="108">
        <v>50</v>
      </c>
      <c r="C82" s="109" t="s">
        <v>130</v>
      </c>
      <c r="D82" s="297" t="s">
        <v>385</v>
      </c>
      <c r="E82" s="109" t="s">
        <v>206</v>
      </c>
      <c r="F82" s="298" t="s">
        <v>284</v>
      </c>
      <c r="G82" s="112">
        <v>12876.83</v>
      </c>
      <c r="H82" s="112">
        <v>1170.6199999999999</v>
      </c>
      <c r="I82" s="107" t="s">
        <v>121</v>
      </c>
      <c r="J82" s="112">
        <f>IF(I82="SI", G82-H82,G82)</f>
        <v>11706.21</v>
      </c>
      <c r="K82" s="299" t="s">
        <v>125</v>
      </c>
      <c r="L82" s="108">
        <v>2021</v>
      </c>
      <c r="M82" s="108">
        <v>373</v>
      </c>
      <c r="N82" s="109" t="s">
        <v>278</v>
      </c>
      <c r="O82" s="111" t="s">
        <v>151</v>
      </c>
      <c r="P82" s="109" t="s">
        <v>152</v>
      </c>
      <c r="Q82" s="109" t="s">
        <v>125</v>
      </c>
      <c r="R82" s="108">
        <v>4</v>
      </c>
      <c r="S82" s="111" t="s">
        <v>126</v>
      </c>
      <c r="T82" s="108">
        <v>1090505</v>
      </c>
      <c r="U82" s="108">
        <v>3570</v>
      </c>
      <c r="V82" s="108">
        <v>1737</v>
      </c>
      <c r="W82" s="108">
        <v>99</v>
      </c>
      <c r="X82" s="113">
        <v>2021</v>
      </c>
      <c r="Y82" s="113">
        <v>58</v>
      </c>
      <c r="Z82" s="113">
        <v>0</v>
      </c>
      <c r="AA82" s="114" t="s">
        <v>386</v>
      </c>
      <c r="AB82" s="108">
        <v>220</v>
      </c>
      <c r="AC82" s="109" t="s">
        <v>387</v>
      </c>
      <c r="AD82" s="300" t="s">
        <v>366</v>
      </c>
      <c r="AE82" s="300" t="s">
        <v>388</v>
      </c>
      <c r="AF82" s="301">
        <f>AE82-AD82</f>
        <v>4</v>
      </c>
      <c r="AG82" s="302">
        <f>IF(AI82="SI", 0,J82)</f>
        <v>11706.21</v>
      </c>
      <c r="AH82" s="303">
        <f>AG82*AF82</f>
        <v>46824.84</v>
      </c>
      <c r="AI82" s="304" t="s">
        <v>131</v>
      </c>
    </row>
    <row r="83" spans="1:35" x14ac:dyDescent="0.2">
      <c r="A83" s="108">
        <v>2021</v>
      </c>
      <c r="B83" s="108">
        <v>51</v>
      </c>
      <c r="C83" s="109" t="s">
        <v>130</v>
      </c>
      <c r="D83" s="297" t="s">
        <v>389</v>
      </c>
      <c r="E83" s="109" t="s">
        <v>178</v>
      </c>
      <c r="F83" s="298" t="s">
        <v>284</v>
      </c>
      <c r="G83" s="112">
        <v>305</v>
      </c>
      <c r="H83" s="112">
        <v>55</v>
      </c>
      <c r="I83" s="107" t="s">
        <v>121</v>
      </c>
      <c r="J83" s="112">
        <f>IF(I83="SI", G83-H83,G83)</f>
        <v>250</v>
      </c>
      <c r="K83" s="299" t="s">
        <v>390</v>
      </c>
      <c r="L83" s="108">
        <v>2021</v>
      </c>
      <c r="M83" s="108">
        <v>447</v>
      </c>
      <c r="N83" s="109" t="s">
        <v>128</v>
      </c>
      <c r="O83" s="111" t="s">
        <v>391</v>
      </c>
      <c r="P83" s="109" t="s">
        <v>392</v>
      </c>
      <c r="Q83" s="109" t="s">
        <v>125</v>
      </c>
      <c r="R83" s="108">
        <v>1</v>
      </c>
      <c r="S83" s="111" t="s">
        <v>166</v>
      </c>
      <c r="T83" s="108">
        <v>1010803</v>
      </c>
      <c r="U83" s="108">
        <v>800</v>
      </c>
      <c r="V83" s="108">
        <v>1053</v>
      </c>
      <c r="W83" s="108">
        <v>99</v>
      </c>
      <c r="X83" s="113">
        <v>2021</v>
      </c>
      <c r="Y83" s="113">
        <v>262</v>
      </c>
      <c r="Z83" s="113">
        <v>0</v>
      </c>
      <c r="AA83" s="114" t="s">
        <v>205</v>
      </c>
      <c r="AB83" s="108">
        <v>135</v>
      </c>
      <c r="AC83" s="109" t="s">
        <v>205</v>
      </c>
      <c r="AD83" s="300" t="s">
        <v>196</v>
      </c>
      <c r="AE83" s="300" t="s">
        <v>207</v>
      </c>
      <c r="AF83" s="301">
        <f>AE83-AD83</f>
        <v>-15</v>
      </c>
      <c r="AG83" s="302">
        <f>IF(AI83="SI", 0,J83)</f>
        <v>250</v>
      </c>
      <c r="AH83" s="303">
        <f>AG83*AF83</f>
        <v>-3750</v>
      </c>
      <c r="AI83" s="304" t="s">
        <v>131</v>
      </c>
    </row>
    <row r="84" spans="1:35" x14ac:dyDescent="0.2">
      <c r="A84" s="108">
        <v>2021</v>
      </c>
      <c r="B84" s="108">
        <v>52</v>
      </c>
      <c r="C84" s="109" t="s">
        <v>130</v>
      </c>
      <c r="D84" s="297" t="s">
        <v>393</v>
      </c>
      <c r="E84" s="109" t="s">
        <v>278</v>
      </c>
      <c r="F84" s="298" t="s">
        <v>284</v>
      </c>
      <c r="G84" s="112">
        <v>610</v>
      </c>
      <c r="H84" s="112">
        <v>110</v>
      </c>
      <c r="I84" s="107" t="s">
        <v>121</v>
      </c>
      <c r="J84" s="112">
        <f>IF(I84="SI", G84-H84,G84)</f>
        <v>500</v>
      </c>
      <c r="K84" s="299" t="s">
        <v>394</v>
      </c>
      <c r="L84" s="108">
        <v>2021</v>
      </c>
      <c r="M84" s="108">
        <v>398</v>
      </c>
      <c r="N84" s="109" t="s">
        <v>278</v>
      </c>
      <c r="O84" s="111" t="s">
        <v>391</v>
      </c>
      <c r="P84" s="109" t="s">
        <v>392</v>
      </c>
      <c r="Q84" s="109" t="s">
        <v>125</v>
      </c>
      <c r="R84" s="108">
        <v>1</v>
      </c>
      <c r="S84" s="111" t="s">
        <v>166</v>
      </c>
      <c r="T84" s="108">
        <v>2010205</v>
      </c>
      <c r="U84" s="108">
        <v>5870</v>
      </c>
      <c r="V84" s="108">
        <v>3007</v>
      </c>
      <c r="W84" s="108">
        <v>99</v>
      </c>
      <c r="X84" s="113">
        <v>2020</v>
      </c>
      <c r="Y84" s="113">
        <v>268</v>
      </c>
      <c r="Z84" s="113">
        <v>0</v>
      </c>
      <c r="AA84" s="114" t="s">
        <v>205</v>
      </c>
      <c r="AB84" s="108">
        <v>136</v>
      </c>
      <c r="AC84" s="109" t="s">
        <v>205</v>
      </c>
      <c r="AD84" s="300" t="s">
        <v>387</v>
      </c>
      <c r="AE84" s="300" t="s">
        <v>207</v>
      </c>
      <c r="AF84" s="301">
        <f>AE84-AD84</f>
        <v>-13</v>
      </c>
      <c r="AG84" s="302">
        <f>IF(AI84="SI", 0,J84)</f>
        <v>500</v>
      </c>
      <c r="AH84" s="303">
        <f>AG84*AF84</f>
        <v>-6500</v>
      </c>
      <c r="AI84" s="304" t="s">
        <v>131</v>
      </c>
    </row>
    <row r="85" spans="1:35" x14ac:dyDescent="0.2">
      <c r="A85" s="108">
        <v>2021</v>
      </c>
      <c r="B85" s="108">
        <v>53</v>
      </c>
      <c r="C85" s="109" t="s">
        <v>130</v>
      </c>
      <c r="D85" s="297" t="s">
        <v>395</v>
      </c>
      <c r="E85" s="109" t="s">
        <v>278</v>
      </c>
      <c r="F85" s="298" t="s">
        <v>284</v>
      </c>
      <c r="G85" s="112">
        <v>9760</v>
      </c>
      <c r="H85" s="112">
        <v>1760</v>
      </c>
      <c r="I85" s="107" t="s">
        <v>121</v>
      </c>
      <c r="J85" s="112">
        <f>IF(I85="SI", G85-H85,G85)</f>
        <v>8000</v>
      </c>
      <c r="K85" s="299" t="s">
        <v>396</v>
      </c>
      <c r="L85" s="108">
        <v>2021</v>
      </c>
      <c r="M85" s="108">
        <v>399</v>
      </c>
      <c r="N85" s="109" t="s">
        <v>278</v>
      </c>
      <c r="O85" s="111" t="s">
        <v>391</v>
      </c>
      <c r="P85" s="109" t="s">
        <v>392</v>
      </c>
      <c r="Q85" s="109" t="s">
        <v>125</v>
      </c>
      <c r="R85" s="108">
        <v>1</v>
      </c>
      <c r="S85" s="111" t="s">
        <v>166</v>
      </c>
      <c r="T85" s="108">
        <v>1010803</v>
      </c>
      <c r="U85" s="108">
        <v>800</v>
      </c>
      <c r="V85" s="108">
        <v>1053</v>
      </c>
      <c r="W85" s="108">
        <v>99</v>
      </c>
      <c r="X85" s="113">
        <v>2021</v>
      </c>
      <c r="Y85" s="113">
        <v>151</v>
      </c>
      <c r="Z85" s="113">
        <v>0</v>
      </c>
      <c r="AA85" s="114" t="s">
        <v>205</v>
      </c>
      <c r="AB85" s="108">
        <v>134</v>
      </c>
      <c r="AC85" s="109" t="s">
        <v>205</v>
      </c>
      <c r="AD85" s="300" t="s">
        <v>387</v>
      </c>
      <c r="AE85" s="300" t="s">
        <v>207</v>
      </c>
      <c r="AF85" s="301">
        <f>AE85-AD85</f>
        <v>-13</v>
      </c>
      <c r="AG85" s="302">
        <f>IF(AI85="SI", 0,J85)</f>
        <v>8000</v>
      </c>
      <c r="AH85" s="303">
        <f>AG85*AF85</f>
        <v>-104000</v>
      </c>
      <c r="AI85" s="304" t="s">
        <v>131</v>
      </c>
    </row>
    <row r="86" spans="1:35" x14ac:dyDescent="0.2">
      <c r="A86" s="108">
        <v>2021</v>
      </c>
      <c r="B86" s="108">
        <v>54</v>
      </c>
      <c r="C86" s="109" t="s">
        <v>130</v>
      </c>
      <c r="D86" s="297" t="s">
        <v>256</v>
      </c>
      <c r="E86" s="109" t="s">
        <v>128</v>
      </c>
      <c r="F86" s="298" t="s">
        <v>397</v>
      </c>
      <c r="G86" s="112">
        <v>326.72000000000003</v>
      </c>
      <c r="H86" s="112">
        <v>58.92</v>
      </c>
      <c r="I86" s="107" t="s">
        <v>121</v>
      </c>
      <c r="J86" s="112">
        <f>IF(I86="SI", G86-H86,G86)</f>
        <v>267.8</v>
      </c>
      <c r="K86" s="299" t="s">
        <v>398</v>
      </c>
      <c r="L86" s="108">
        <v>2021</v>
      </c>
      <c r="M86" s="108">
        <v>489</v>
      </c>
      <c r="N86" s="109" t="s">
        <v>130</v>
      </c>
      <c r="O86" s="111" t="s">
        <v>399</v>
      </c>
      <c r="P86" s="109" t="s">
        <v>400</v>
      </c>
      <c r="Q86" s="109" t="s">
        <v>125</v>
      </c>
      <c r="R86" s="108">
        <v>4</v>
      </c>
      <c r="S86" s="111" t="s">
        <v>126</v>
      </c>
      <c r="T86" s="108">
        <v>1040203</v>
      </c>
      <c r="U86" s="108">
        <v>1570</v>
      </c>
      <c r="V86" s="108">
        <v>1366</v>
      </c>
      <c r="W86" s="108">
        <v>1</v>
      </c>
      <c r="X86" s="113">
        <v>2020</v>
      </c>
      <c r="Y86" s="113">
        <v>199</v>
      </c>
      <c r="Z86" s="113">
        <v>4</v>
      </c>
      <c r="AA86" s="114" t="s">
        <v>354</v>
      </c>
      <c r="AB86" s="108">
        <v>124</v>
      </c>
      <c r="AC86" s="109" t="s">
        <v>377</v>
      </c>
      <c r="AD86" s="300" t="s">
        <v>382</v>
      </c>
      <c r="AE86" s="300" t="s">
        <v>205</v>
      </c>
      <c r="AF86" s="301">
        <f>AE86-AD86</f>
        <v>-18</v>
      </c>
      <c r="AG86" s="302">
        <f>IF(AI86="SI", 0,J86)</f>
        <v>267.8</v>
      </c>
      <c r="AH86" s="303">
        <f>AG86*AF86</f>
        <v>-4820.4000000000005</v>
      </c>
      <c r="AI86" s="304" t="s">
        <v>131</v>
      </c>
    </row>
    <row r="87" spans="1:35" x14ac:dyDescent="0.2">
      <c r="A87" s="108">
        <v>2021</v>
      </c>
      <c r="B87" s="108">
        <v>55</v>
      </c>
      <c r="C87" s="109" t="s">
        <v>130</v>
      </c>
      <c r="D87" s="297" t="s">
        <v>401</v>
      </c>
      <c r="E87" s="109" t="s">
        <v>127</v>
      </c>
      <c r="F87" s="298" t="s">
        <v>402</v>
      </c>
      <c r="G87" s="112">
        <v>228.15</v>
      </c>
      <c r="H87" s="112">
        <v>41.14</v>
      </c>
      <c r="I87" s="107" t="s">
        <v>121</v>
      </c>
      <c r="J87" s="112">
        <f>IF(I87="SI", G87-H87,G87)</f>
        <v>187.01</v>
      </c>
      <c r="K87" s="299" t="s">
        <v>239</v>
      </c>
      <c r="L87" s="108">
        <v>2021</v>
      </c>
      <c r="M87" s="108">
        <v>469</v>
      </c>
      <c r="N87" s="109" t="s">
        <v>128</v>
      </c>
      <c r="O87" s="111" t="s">
        <v>240</v>
      </c>
      <c r="P87" s="109" t="s">
        <v>241</v>
      </c>
      <c r="Q87" s="109" t="s">
        <v>241</v>
      </c>
      <c r="R87" s="108">
        <v>1</v>
      </c>
      <c r="S87" s="111" t="s">
        <v>166</v>
      </c>
      <c r="T87" s="108">
        <v>1010203</v>
      </c>
      <c r="U87" s="108">
        <v>140</v>
      </c>
      <c r="V87" s="108">
        <v>1043</v>
      </c>
      <c r="W87" s="108">
        <v>2</v>
      </c>
      <c r="X87" s="113">
        <v>2021</v>
      </c>
      <c r="Y87" s="113">
        <v>346</v>
      </c>
      <c r="Z87" s="113">
        <v>0</v>
      </c>
      <c r="AA87" s="114" t="s">
        <v>403</v>
      </c>
      <c r="AB87" s="108">
        <v>106</v>
      </c>
      <c r="AC87" s="109" t="s">
        <v>403</v>
      </c>
      <c r="AD87" s="300" t="s">
        <v>382</v>
      </c>
      <c r="AE87" s="300" t="s">
        <v>404</v>
      </c>
      <c r="AF87" s="301">
        <f>AE87-AD87</f>
        <v>-25</v>
      </c>
      <c r="AG87" s="302">
        <f>IF(AI87="SI", 0,J87)</f>
        <v>187.01</v>
      </c>
      <c r="AH87" s="303">
        <f>AG87*AF87</f>
        <v>-4675.25</v>
      </c>
      <c r="AI87" s="304" t="s">
        <v>131</v>
      </c>
    </row>
    <row r="88" spans="1:35" x14ac:dyDescent="0.2">
      <c r="A88" s="108">
        <v>2021</v>
      </c>
      <c r="B88" s="108">
        <v>56</v>
      </c>
      <c r="C88" s="109" t="s">
        <v>130</v>
      </c>
      <c r="D88" s="297" t="s">
        <v>405</v>
      </c>
      <c r="E88" s="109" t="s">
        <v>127</v>
      </c>
      <c r="F88" s="298" t="s">
        <v>406</v>
      </c>
      <c r="G88" s="112">
        <v>27.72</v>
      </c>
      <c r="H88" s="112">
        <v>5</v>
      </c>
      <c r="I88" s="107" t="s">
        <v>121</v>
      </c>
      <c r="J88" s="112">
        <f>IF(I88="SI", G88-H88,G88)</f>
        <v>22.72</v>
      </c>
      <c r="K88" s="299" t="s">
        <v>239</v>
      </c>
      <c r="L88" s="108">
        <v>2021</v>
      </c>
      <c r="M88" s="108">
        <v>470</v>
      </c>
      <c r="N88" s="109" t="s">
        <v>128</v>
      </c>
      <c r="O88" s="111" t="s">
        <v>240</v>
      </c>
      <c r="P88" s="109" t="s">
        <v>241</v>
      </c>
      <c r="Q88" s="109" t="s">
        <v>241</v>
      </c>
      <c r="R88" s="108">
        <v>1</v>
      </c>
      <c r="S88" s="111" t="s">
        <v>166</v>
      </c>
      <c r="T88" s="108">
        <v>1010203</v>
      </c>
      <c r="U88" s="108">
        <v>140</v>
      </c>
      <c r="V88" s="108">
        <v>1043</v>
      </c>
      <c r="W88" s="108">
        <v>2</v>
      </c>
      <c r="X88" s="113">
        <v>2021</v>
      </c>
      <c r="Y88" s="113">
        <v>346</v>
      </c>
      <c r="Z88" s="113">
        <v>0</v>
      </c>
      <c r="AA88" s="114" t="s">
        <v>403</v>
      </c>
      <c r="AB88" s="108">
        <v>106</v>
      </c>
      <c r="AC88" s="109" t="s">
        <v>403</v>
      </c>
      <c r="AD88" s="300" t="s">
        <v>382</v>
      </c>
      <c r="AE88" s="300" t="s">
        <v>404</v>
      </c>
      <c r="AF88" s="301">
        <f>AE88-AD88</f>
        <v>-25</v>
      </c>
      <c r="AG88" s="302">
        <f>IF(AI88="SI", 0,J88)</f>
        <v>22.72</v>
      </c>
      <c r="AH88" s="303">
        <f>AG88*AF88</f>
        <v>-568</v>
      </c>
      <c r="AI88" s="304" t="s">
        <v>131</v>
      </c>
    </row>
    <row r="89" spans="1:35" x14ac:dyDescent="0.2">
      <c r="A89" s="108">
        <v>2021</v>
      </c>
      <c r="B89" s="108">
        <v>57</v>
      </c>
      <c r="C89" s="109" t="s">
        <v>130</v>
      </c>
      <c r="D89" s="297" t="s">
        <v>407</v>
      </c>
      <c r="E89" s="109" t="s">
        <v>127</v>
      </c>
      <c r="F89" s="298" t="s">
        <v>408</v>
      </c>
      <c r="G89" s="112">
        <v>150.08000000000001</v>
      </c>
      <c r="H89" s="112">
        <v>27.06</v>
      </c>
      <c r="I89" s="107" t="s">
        <v>121</v>
      </c>
      <c r="J89" s="112">
        <f>IF(I89="SI", G89-H89,G89)</f>
        <v>123.02000000000001</v>
      </c>
      <c r="K89" s="299" t="s">
        <v>239</v>
      </c>
      <c r="L89" s="108">
        <v>2021</v>
      </c>
      <c r="M89" s="108">
        <v>465</v>
      </c>
      <c r="N89" s="109" t="s">
        <v>128</v>
      </c>
      <c r="O89" s="111" t="s">
        <v>240</v>
      </c>
      <c r="P89" s="109" t="s">
        <v>241</v>
      </c>
      <c r="Q89" s="109" t="s">
        <v>241</v>
      </c>
      <c r="R89" s="108">
        <v>4</v>
      </c>
      <c r="S89" s="111" t="s">
        <v>126</v>
      </c>
      <c r="T89" s="108">
        <v>1100403</v>
      </c>
      <c r="U89" s="108">
        <v>4100</v>
      </c>
      <c r="V89" s="108">
        <v>1574</v>
      </c>
      <c r="W89" s="108">
        <v>2</v>
      </c>
      <c r="X89" s="113">
        <v>2020</v>
      </c>
      <c r="Y89" s="113">
        <v>324</v>
      </c>
      <c r="Z89" s="113">
        <v>0</v>
      </c>
      <c r="AA89" s="114" t="s">
        <v>403</v>
      </c>
      <c r="AB89" s="108">
        <v>110</v>
      </c>
      <c r="AC89" s="109" t="s">
        <v>403</v>
      </c>
      <c r="AD89" s="300" t="s">
        <v>382</v>
      </c>
      <c r="AE89" s="300" t="s">
        <v>404</v>
      </c>
      <c r="AF89" s="301">
        <f>AE89-AD89</f>
        <v>-25</v>
      </c>
      <c r="AG89" s="302">
        <f>IF(AI89="SI", 0,J89)</f>
        <v>123.02000000000001</v>
      </c>
      <c r="AH89" s="303">
        <f>AG89*AF89</f>
        <v>-3075.5000000000005</v>
      </c>
      <c r="AI89" s="304" t="s">
        <v>131</v>
      </c>
    </row>
    <row r="90" spans="1:35" x14ac:dyDescent="0.2">
      <c r="A90" s="108">
        <v>2021</v>
      </c>
      <c r="B90" s="108">
        <v>58</v>
      </c>
      <c r="C90" s="109" t="s">
        <v>130</v>
      </c>
      <c r="D90" s="297" t="s">
        <v>409</v>
      </c>
      <c r="E90" s="109" t="s">
        <v>127</v>
      </c>
      <c r="F90" s="298" t="s">
        <v>410</v>
      </c>
      <c r="G90" s="112">
        <v>23.38</v>
      </c>
      <c r="H90" s="112">
        <v>4.22</v>
      </c>
      <c r="I90" s="107" t="s">
        <v>121</v>
      </c>
      <c r="J90" s="112">
        <f>IF(I90="SI", G90-H90,G90)</f>
        <v>19.16</v>
      </c>
      <c r="K90" s="299" t="s">
        <v>239</v>
      </c>
      <c r="L90" s="108">
        <v>2021</v>
      </c>
      <c r="M90" s="108">
        <v>468</v>
      </c>
      <c r="N90" s="109" t="s">
        <v>128</v>
      </c>
      <c r="O90" s="111" t="s">
        <v>240</v>
      </c>
      <c r="P90" s="109" t="s">
        <v>241</v>
      </c>
      <c r="Q90" s="109" t="s">
        <v>241</v>
      </c>
      <c r="R90" s="108">
        <v>2</v>
      </c>
      <c r="S90" s="111" t="s">
        <v>138</v>
      </c>
      <c r="T90" s="108">
        <v>1080203</v>
      </c>
      <c r="U90" s="108">
        <v>2890</v>
      </c>
      <c r="V90" s="108">
        <v>1937</v>
      </c>
      <c r="W90" s="108">
        <v>99</v>
      </c>
      <c r="X90" s="113">
        <v>2021</v>
      </c>
      <c r="Y90" s="113">
        <v>355</v>
      </c>
      <c r="Z90" s="113">
        <v>0</v>
      </c>
      <c r="AA90" s="114" t="s">
        <v>403</v>
      </c>
      <c r="AB90" s="108">
        <v>109</v>
      </c>
      <c r="AC90" s="109" t="s">
        <v>403</v>
      </c>
      <c r="AD90" s="300" t="s">
        <v>382</v>
      </c>
      <c r="AE90" s="300" t="s">
        <v>404</v>
      </c>
      <c r="AF90" s="301">
        <f>AE90-AD90</f>
        <v>-25</v>
      </c>
      <c r="AG90" s="302">
        <f>IF(AI90="SI", 0,J90)</f>
        <v>19.16</v>
      </c>
      <c r="AH90" s="303">
        <f>AG90*AF90</f>
        <v>-479</v>
      </c>
      <c r="AI90" s="304" t="s">
        <v>131</v>
      </c>
    </row>
    <row r="91" spans="1:35" x14ac:dyDescent="0.2">
      <c r="A91" s="108">
        <v>2021</v>
      </c>
      <c r="B91" s="108">
        <v>59</v>
      </c>
      <c r="C91" s="109" t="s">
        <v>130</v>
      </c>
      <c r="D91" s="297" t="s">
        <v>411</v>
      </c>
      <c r="E91" s="109" t="s">
        <v>278</v>
      </c>
      <c r="F91" s="298" t="s">
        <v>412</v>
      </c>
      <c r="G91" s="112">
        <v>13.42</v>
      </c>
      <c r="H91" s="112">
        <v>2.42</v>
      </c>
      <c r="I91" s="107" t="s">
        <v>121</v>
      </c>
      <c r="J91" s="112">
        <f>IF(I91="SI", G91-H91,G91)</f>
        <v>11</v>
      </c>
      <c r="K91" s="299" t="s">
        <v>211</v>
      </c>
      <c r="L91" s="108">
        <v>2021</v>
      </c>
      <c r="M91" s="108">
        <v>452</v>
      </c>
      <c r="N91" s="109" t="s">
        <v>128</v>
      </c>
      <c r="O91" s="111" t="s">
        <v>213</v>
      </c>
      <c r="P91" s="109" t="s">
        <v>214</v>
      </c>
      <c r="Q91" s="109" t="s">
        <v>214</v>
      </c>
      <c r="R91" s="108">
        <v>4</v>
      </c>
      <c r="S91" s="111" t="s">
        <v>126</v>
      </c>
      <c r="T91" s="108">
        <v>1040103</v>
      </c>
      <c r="U91" s="108">
        <v>1460</v>
      </c>
      <c r="V91" s="108">
        <v>1346</v>
      </c>
      <c r="W91" s="108">
        <v>2</v>
      </c>
      <c r="X91" s="113">
        <v>2020</v>
      </c>
      <c r="Y91" s="113">
        <v>139</v>
      </c>
      <c r="Z91" s="113">
        <v>0</v>
      </c>
      <c r="AA91" s="114" t="s">
        <v>403</v>
      </c>
      <c r="AB91" s="108">
        <v>114</v>
      </c>
      <c r="AC91" s="109" t="s">
        <v>403</v>
      </c>
      <c r="AD91" s="300" t="s">
        <v>196</v>
      </c>
      <c r="AE91" s="300" t="s">
        <v>404</v>
      </c>
      <c r="AF91" s="301">
        <f>AE91-AD91</f>
        <v>-24</v>
      </c>
      <c r="AG91" s="302">
        <f>IF(AI91="SI", 0,J91)</f>
        <v>11</v>
      </c>
      <c r="AH91" s="303">
        <f>AG91*AF91</f>
        <v>-264</v>
      </c>
      <c r="AI91" s="304" t="s">
        <v>131</v>
      </c>
    </row>
    <row r="92" spans="1:35" x14ac:dyDescent="0.2">
      <c r="A92" s="108">
        <v>2021</v>
      </c>
      <c r="B92" s="108">
        <v>60</v>
      </c>
      <c r="C92" s="109" t="s">
        <v>130</v>
      </c>
      <c r="D92" s="297" t="s">
        <v>413</v>
      </c>
      <c r="E92" s="109" t="s">
        <v>278</v>
      </c>
      <c r="F92" s="298" t="s">
        <v>414</v>
      </c>
      <c r="G92" s="112">
        <v>79.319999999999993</v>
      </c>
      <c r="H92" s="112">
        <v>14.32</v>
      </c>
      <c r="I92" s="107" t="s">
        <v>121</v>
      </c>
      <c r="J92" s="112">
        <f>IF(I92="SI", G92-H92,G92)</f>
        <v>65</v>
      </c>
      <c r="K92" s="299" t="s">
        <v>211</v>
      </c>
      <c r="L92" s="108">
        <v>2021</v>
      </c>
      <c r="M92" s="108">
        <v>456</v>
      </c>
      <c r="N92" s="109" t="s">
        <v>128</v>
      </c>
      <c r="O92" s="111" t="s">
        <v>213</v>
      </c>
      <c r="P92" s="109" t="s">
        <v>214</v>
      </c>
      <c r="Q92" s="109" t="s">
        <v>214</v>
      </c>
      <c r="R92" s="108">
        <v>1</v>
      </c>
      <c r="S92" s="111" t="s">
        <v>166</v>
      </c>
      <c r="T92" s="108">
        <v>1010203</v>
      </c>
      <c r="U92" s="108">
        <v>140</v>
      </c>
      <c r="V92" s="108">
        <v>1043</v>
      </c>
      <c r="W92" s="108">
        <v>2</v>
      </c>
      <c r="X92" s="113">
        <v>2020</v>
      </c>
      <c r="Y92" s="113">
        <v>310</v>
      </c>
      <c r="Z92" s="113">
        <v>0</v>
      </c>
      <c r="AA92" s="114" t="s">
        <v>403</v>
      </c>
      <c r="AB92" s="108">
        <v>111</v>
      </c>
      <c r="AC92" s="109" t="s">
        <v>403</v>
      </c>
      <c r="AD92" s="300" t="s">
        <v>196</v>
      </c>
      <c r="AE92" s="300" t="s">
        <v>404</v>
      </c>
      <c r="AF92" s="301">
        <f>AE92-AD92</f>
        <v>-24</v>
      </c>
      <c r="AG92" s="302">
        <f>IF(AI92="SI", 0,J92)</f>
        <v>65</v>
      </c>
      <c r="AH92" s="303">
        <f>AG92*AF92</f>
        <v>-1560</v>
      </c>
      <c r="AI92" s="304" t="s">
        <v>131</v>
      </c>
    </row>
    <row r="93" spans="1:35" x14ac:dyDescent="0.2">
      <c r="A93" s="108">
        <v>2021</v>
      </c>
      <c r="B93" s="108">
        <v>61</v>
      </c>
      <c r="C93" s="109" t="s">
        <v>130</v>
      </c>
      <c r="D93" s="297" t="s">
        <v>415</v>
      </c>
      <c r="E93" s="109" t="s">
        <v>278</v>
      </c>
      <c r="F93" s="298" t="s">
        <v>416</v>
      </c>
      <c r="G93" s="112">
        <v>13.42</v>
      </c>
      <c r="H93" s="112">
        <v>2.42</v>
      </c>
      <c r="I93" s="107" t="s">
        <v>121</v>
      </c>
      <c r="J93" s="112">
        <f>IF(I93="SI", G93-H93,G93)</f>
        <v>11</v>
      </c>
      <c r="K93" s="299" t="s">
        <v>211</v>
      </c>
      <c r="L93" s="108">
        <v>2021</v>
      </c>
      <c r="M93" s="108">
        <v>450</v>
      </c>
      <c r="N93" s="109" t="s">
        <v>128</v>
      </c>
      <c r="O93" s="111" t="s">
        <v>213</v>
      </c>
      <c r="P93" s="109" t="s">
        <v>214</v>
      </c>
      <c r="Q93" s="109" t="s">
        <v>214</v>
      </c>
      <c r="R93" s="108">
        <v>2</v>
      </c>
      <c r="S93" s="111" t="s">
        <v>138</v>
      </c>
      <c r="T93" s="108">
        <v>1010503</v>
      </c>
      <c r="U93" s="108">
        <v>470</v>
      </c>
      <c r="V93" s="108">
        <v>1156</v>
      </c>
      <c r="W93" s="108">
        <v>2</v>
      </c>
      <c r="X93" s="113">
        <v>2020</v>
      </c>
      <c r="Y93" s="113">
        <v>319</v>
      </c>
      <c r="Z93" s="113">
        <v>0</v>
      </c>
      <c r="AA93" s="114" t="s">
        <v>403</v>
      </c>
      <c r="AB93" s="108">
        <v>113</v>
      </c>
      <c r="AC93" s="109" t="s">
        <v>403</v>
      </c>
      <c r="AD93" s="300" t="s">
        <v>196</v>
      </c>
      <c r="AE93" s="300" t="s">
        <v>404</v>
      </c>
      <c r="AF93" s="301">
        <f>AE93-AD93</f>
        <v>-24</v>
      </c>
      <c r="AG93" s="302">
        <f>IF(AI93="SI", 0,J93)</f>
        <v>11</v>
      </c>
      <c r="AH93" s="303">
        <f>AG93*AF93</f>
        <v>-264</v>
      </c>
      <c r="AI93" s="304" t="s">
        <v>131</v>
      </c>
    </row>
    <row r="94" spans="1:35" x14ac:dyDescent="0.2">
      <c r="A94" s="108">
        <v>2021</v>
      </c>
      <c r="B94" s="108">
        <v>62</v>
      </c>
      <c r="C94" s="109" t="s">
        <v>130</v>
      </c>
      <c r="D94" s="297" t="s">
        <v>417</v>
      </c>
      <c r="E94" s="109" t="s">
        <v>278</v>
      </c>
      <c r="F94" s="298" t="s">
        <v>418</v>
      </c>
      <c r="G94" s="112">
        <v>330.64</v>
      </c>
      <c r="H94" s="112">
        <v>59.64</v>
      </c>
      <c r="I94" s="107" t="s">
        <v>121</v>
      </c>
      <c r="J94" s="112">
        <f>IF(I94="SI", G94-H94,G94)</f>
        <v>271</v>
      </c>
      <c r="K94" s="299" t="s">
        <v>211</v>
      </c>
      <c r="L94" s="108">
        <v>2021</v>
      </c>
      <c r="M94" s="108">
        <v>448</v>
      </c>
      <c r="N94" s="109" t="s">
        <v>128</v>
      </c>
      <c r="O94" s="111" t="s">
        <v>213</v>
      </c>
      <c r="P94" s="109" t="s">
        <v>214</v>
      </c>
      <c r="Q94" s="109" t="s">
        <v>214</v>
      </c>
      <c r="R94" s="108">
        <v>4</v>
      </c>
      <c r="S94" s="111" t="s">
        <v>126</v>
      </c>
      <c r="T94" s="108">
        <v>1040103</v>
      </c>
      <c r="U94" s="108">
        <v>1460</v>
      </c>
      <c r="V94" s="108">
        <v>1346</v>
      </c>
      <c r="W94" s="108">
        <v>2</v>
      </c>
      <c r="X94" s="113">
        <v>2020</v>
      </c>
      <c r="Y94" s="113">
        <v>139</v>
      </c>
      <c r="Z94" s="113">
        <v>0</v>
      </c>
      <c r="AA94" s="114" t="s">
        <v>403</v>
      </c>
      <c r="AB94" s="108">
        <v>114</v>
      </c>
      <c r="AC94" s="109" t="s">
        <v>403</v>
      </c>
      <c r="AD94" s="300" t="s">
        <v>196</v>
      </c>
      <c r="AE94" s="300" t="s">
        <v>404</v>
      </c>
      <c r="AF94" s="301">
        <f>AE94-AD94</f>
        <v>-24</v>
      </c>
      <c r="AG94" s="302">
        <f>IF(AI94="SI", 0,J94)</f>
        <v>271</v>
      </c>
      <c r="AH94" s="303">
        <f>AG94*AF94</f>
        <v>-6504</v>
      </c>
      <c r="AI94" s="304" t="s">
        <v>131</v>
      </c>
    </row>
    <row r="95" spans="1:35" x14ac:dyDescent="0.2">
      <c r="A95" s="108">
        <v>2021</v>
      </c>
      <c r="B95" s="108">
        <v>63</v>
      </c>
      <c r="C95" s="109" t="s">
        <v>130</v>
      </c>
      <c r="D95" s="297" t="s">
        <v>419</v>
      </c>
      <c r="E95" s="109" t="s">
        <v>278</v>
      </c>
      <c r="F95" s="298" t="s">
        <v>420</v>
      </c>
      <c r="G95" s="112">
        <v>605.17999999999995</v>
      </c>
      <c r="H95" s="112">
        <v>109.18</v>
      </c>
      <c r="I95" s="107" t="s">
        <v>121</v>
      </c>
      <c r="J95" s="112">
        <f>IF(I95="SI", G95-H95,G95)</f>
        <v>495.99999999999994</v>
      </c>
      <c r="K95" s="299" t="s">
        <v>211</v>
      </c>
      <c r="L95" s="108">
        <v>2021</v>
      </c>
      <c r="M95" s="108">
        <v>446</v>
      </c>
      <c r="N95" s="109" t="s">
        <v>128</v>
      </c>
      <c r="O95" s="111" t="s">
        <v>213</v>
      </c>
      <c r="P95" s="109" t="s">
        <v>214</v>
      </c>
      <c r="Q95" s="109" t="s">
        <v>214</v>
      </c>
      <c r="R95" s="108">
        <v>4</v>
      </c>
      <c r="S95" s="111" t="s">
        <v>126</v>
      </c>
      <c r="T95" s="108">
        <v>1040203</v>
      </c>
      <c r="U95" s="108">
        <v>1570</v>
      </c>
      <c r="V95" s="108">
        <v>1366</v>
      </c>
      <c r="W95" s="108">
        <v>2</v>
      </c>
      <c r="X95" s="113">
        <v>2021</v>
      </c>
      <c r="Y95" s="113">
        <v>364</v>
      </c>
      <c r="Z95" s="113">
        <v>0</v>
      </c>
      <c r="AA95" s="114" t="s">
        <v>403</v>
      </c>
      <c r="AB95" s="108">
        <v>115</v>
      </c>
      <c r="AC95" s="109" t="s">
        <v>403</v>
      </c>
      <c r="AD95" s="300" t="s">
        <v>196</v>
      </c>
      <c r="AE95" s="300" t="s">
        <v>404</v>
      </c>
      <c r="AF95" s="301">
        <f>AE95-AD95</f>
        <v>-24</v>
      </c>
      <c r="AG95" s="302">
        <f>IF(AI95="SI", 0,J95)</f>
        <v>495.99999999999994</v>
      </c>
      <c r="AH95" s="303">
        <f>AG95*AF95</f>
        <v>-11903.999999999998</v>
      </c>
      <c r="AI95" s="304" t="s">
        <v>131</v>
      </c>
    </row>
    <row r="96" spans="1:35" x14ac:dyDescent="0.2">
      <c r="A96" s="108">
        <v>2021</v>
      </c>
      <c r="B96" s="108">
        <v>64</v>
      </c>
      <c r="C96" s="109" t="s">
        <v>130</v>
      </c>
      <c r="D96" s="297" t="s">
        <v>421</v>
      </c>
      <c r="E96" s="109" t="s">
        <v>278</v>
      </c>
      <c r="F96" s="298" t="s">
        <v>422</v>
      </c>
      <c r="G96" s="112">
        <v>246.53</v>
      </c>
      <c r="H96" s="112">
        <v>44.53</v>
      </c>
      <c r="I96" s="107" t="s">
        <v>121</v>
      </c>
      <c r="J96" s="112">
        <f>IF(I96="SI", G96-H96,G96)</f>
        <v>202</v>
      </c>
      <c r="K96" s="299" t="s">
        <v>211</v>
      </c>
      <c r="L96" s="108">
        <v>2021</v>
      </c>
      <c r="M96" s="108">
        <v>449</v>
      </c>
      <c r="N96" s="109" t="s">
        <v>128</v>
      </c>
      <c r="O96" s="111" t="s">
        <v>213</v>
      </c>
      <c r="P96" s="109" t="s">
        <v>214</v>
      </c>
      <c r="Q96" s="109" t="s">
        <v>214</v>
      </c>
      <c r="R96" s="108">
        <v>2</v>
      </c>
      <c r="S96" s="111" t="s">
        <v>138</v>
      </c>
      <c r="T96" s="108">
        <v>1060203</v>
      </c>
      <c r="U96" s="108">
        <v>2340</v>
      </c>
      <c r="V96" s="108">
        <v>1829</v>
      </c>
      <c r="W96" s="108">
        <v>2</v>
      </c>
      <c r="X96" s="113">
        <v>2021</v>
      </c>
      <c r="Y96" s="113">
        <v>352</v>
      </c>
      <c r="Z96" s="113">
        <v>0</v>
      </c>
      <c r="AA96" s="114" t="s">
        <v>403</v>
      </c>
      <c r="AB96" s="108">
        <v>118</v>
      </c>
      <c r="AC96" s="109" t="s">
        <v>403</v>
      </c>
      <c r="AD96" s="300" t="s">
        <v>196</v>
      </c>
      <c r="AE96" s="300" t="s">
        <v>404</v>
      </c>
      <c r="AF96" s="301">
        <f>AE96-AD96</f>
        <v>-24</v>
      </c>
      <c r="AG96" s="302">
        <f>IF(AI96="SI", 0,J96)</f>
        <v>202</v>
      </c>
      <c r="AH96" s="303">
        <f>AG96*AF96</f>
        <v>-4848</v>
      </c>
      <c r="AI96" s="304" t="s">
        <v>131</v>
      </c>
    </row>
    <row r="97" spans="1:35" x14ac:dyDescent="0.2">
      <c r="A97" s="108">
        <v>2021</v>
      </c>
      <c r="B97" s="108">
        <v>65</v>
      </c>
      <c r="C97" s="109" t="s">
        <v>130</v>
      </c>
      <c r="D97" s="297" t="s">
        <v>423</v>
      </c>
      <c r="E97" s="109" t="s">
        <v>278</v>
      </c>
      <c r="F97" s="298" t="s">
        <v>424</v>
      </c>
      <c r="G97" s="112">
        <v>13.42</v>
      </c>
      <c r="H97" s="112">
        <v>2.42</v>
      </c>
      <c r="I97" s="107" t="s">
        <v>121</v>
      </c>
      <c r="J97" s="112">
        <f>IF(I97="SI", G97-H97,G97)</f>
        <v>11</v>
      </c>
      <c r="K97" s="299" t="s">
        <v>211</v>
      </c>
      <c r="L97" s="108">
        <v>2021</v>
      </c>
      <c r="M97" s="108">
        <v>457</v>
      </c>
      <c r="N97" s="109" t="s">
        <v>128</v>
      </c>
      <c r="O97" s="111" t="s">
        <v>213</v>
      </c>
      <c r="P97" s="109" t="s">
        <v>214</v>
      </c>
      <c r="Q97" s="109" t="s">
        <v>214</v>
      </c>
      <c r="R97" s="108">
        <v>2</v>
      </c>
      <c r="S97" s="111" t="s">
        <v>138</v>
      </c>
      <c r="T97" s="108">
        <v>1060203</v>
      </c>
      <c r="U97" s="108">
        <v>2340</v>
      </c>
      <c r="V97" s="108">
        <v>1829</v>
      </c>
      <c r="W97" s="108">
        <v>2</v>
      </c>
      <c r="X97" s="113">
        <v>2020</v>
      </c>
      <c r="Y97" s="113">
        <v>142</v>
      </c>
      <c r="Z97" s="113">
        <v>0</v>
      </c>
      <c r="AA97" s="114" t="s">
        <v>403</v>
      </c>
      <c r="AB97" s="108">
        <v>117</v>
      </c>
      <c r="AC97" s="109" t="s">
        <v>403</v>
      </c>
      <c r="AD97" s="300" t="s">
        <v>196</v>
      </c>
      <c r="AE97" s="300" t="s">
        <v>404</v>
      </c>
      <c r="AF97" s="301">
        <f>AE97-AD97</f>
        <v>-24</v>
      </c>
      <c r="AG97" s="302">
        <f>IF(AI97="SI", 0,J97)</f>
        <v>11</v>
      </c>
      <c r="AH97" s="303">
        <f>AG97*AF97</f>
        <v>-264</v>
      </c>
      <c r="AI97" s="304" t="s">
        <v>131</v>
      </c>
    </row>
    <row r="98" spans="1:35" x14ac:dyDescent="0.2">
      <c r="A98" s="108">
        <v>2021</v>
      </c>
      <c r="B98" s="108">
        <v>66</v>
      </c>
      <c r="C98" s="109" t="s">
        <v>130</v>
      </c>
      <c r="D98" s="297" t="s">
        <v>425</v>
      </c>
      <c r="E98" s="109" t="s">
        <v>278</v>
      </c>
      <c r="F98" s="298" t="s">
        <v>426</v>
      </c>
      <c r="G98" s="112">
        <v>234.24</v>
      </c>
      <c r="H98" s="112">
        <v>42.24</v>
      </c>
      <c r="I98" s="107" t="s">
        <v>121</v>
      </c>
      <c r="J98" s="112">
        <f>IF(I98="SI", G98-H98,G98)</f>
        <v>192</v>
      </c>
      <c r="K98" s="299" t="s">
        <v>211</v>
      </c>
      <c r="L98" s="108">
        <v>2021</v>
      </c>
      <c r="M98" s="108">
        <v>453</v>
      </c>
      <c r="N98" s="109" t="s">
        <v>128</v>
      </c>
      <c r="O98" s="111" t="s">
        <v>213</v>
      </c>
      <c r="P98" s="109" t="s">
        <v>214</v>
      </c>
      <c r="Q98" s="109" t="s">
        <v>214</v>
      </c>
      <c r="R98" s="108">
        <v>1</v>
      </c>
      <c r="S98" s="111" t="s">
        <v>166</v>
      </c>
      <c r="T98" s="108">
        <v>1010203</v>
      </c>
      <c r="U98" s="108">
        <v>140</v>
      </c>
      <c r="V98" s="108">
        <v>1043</v>
      </c>
      <c r="W98" s="108">
        <v>2</v>
      </c>
      <c r="X98" s="113">
        <v>2020</v>
      </c>
      <c r="Y98" s="113">
        <v>310</v>
      </c>
      <c r="Z98" s="113">
        <v>0</v>
      </c>
      <c r="AA98" s="114" t="s">
        <v>403</v>
      </c>
      <c r="AB98" s="108">
        <v>111</v>
      </c>
      <c r="AC98" s="109" t="s">
        <v>403</v>
      </c>
      <c r="AD98" s="300" t="s">
        <v>196</v>
      </c>
      <c r="AE98" s="300" t="s">
        <v>404</v>
      </c>
      <c r="AF98" s="301">
        <f>AE98-AD98</f>
        <v>-24</v>
      </c>
      <c r="AG98" s="302">
        <f>IF(AI98="SI", 0,J98)</f>
        <v>192</v>
      </c>
      <c r="AH98" s="303">
        <f>AG98*AF98</f>
        <v>-4608</v>
      </c>
      <c r="AI98" s="304" t="s">
        <v>131</v>
      </c>
    </row>
    <row r="99" spans="1:35" x14ac:dyDescent="0.2">
      <c r="A99" s="108">
        <v>2021</v>
      </c>
      <c r="B99" s="108">
        <v>67</v>
      </c>
      <c r="C99" s="109" t="s">
        <v>130</v>
      </c>
      <c r="D99" s="297" t="s">
        <v>427</v>
      </c>
      <c r="E99" s="109" t="s">
        <v>278</v>
      </c>
      <c r="F99" s="298" t="s">
        <v>428</v>
      </c>
      <c r="G99" s="112">
        <v>722.22</v>
      </c>
      <c r="H99" s="112">
        <v>130.22</v>
      </c>
      <c r="I99" s="107" t="s">
        <v>121</v>
      </c>
      <c r="J99" s="112">
        <f>IF(I99="SI", G99-H99,G99)</f>
        <v>592</v>
      </c>
      <c r="K99" s="299" t="s">
        <v>211</v>
      </c>
      <c r="L99" s="108">
        <v>2021</v>
      </c>
      <c r="M99" s="108">
        <v>451</v>
      </c>
      <c r="N99" s="109" t="s">
        <v>128</v>
      </c>
      <c r="O99" s="111" t="s">
        <v>213</v>
      </c>
      <c r="P99" s="109" t="s">
        <v>214</v>
      </c>
      <c r="Q99" s="109" t="s">
        <v>214</v>
      </c>
      <c r="R99" s="108">
        <v>1</v>
      </c>
      <c r="S99" s="111" t="s">
        <v>166</v>
      </c>
      <c r="T99" s="108">
        <v>1010203</v>
      </c>
      <c r="U99" s="108">
        <v>140</v>
      </c>
      <c r="V99" s="108">
        <v>1043</v>
      </c>
      <c r="W99" s="108">
        <v>2</v>
      </c>
      <c r="X99" s="113">
        <v>2021</v>
      </c>
      <c r="Y99" s="113">
        <v>347</v>
      </c>
      <c r="Z99" s="113">
        <v>0</v>
      </c>
      <c r="AA99" s="114" t="s">
        <v>403</v>
      </c>
      <c r="AB99" s="108">
        <v>112</v>
      </c>
      <c r="AC99" s="109" t="s">
        <v>403</v>
      </c>
      <c r="AD99" s="300" t="s">
        <v>196</v>
      </c>
      <c r="AE99" s="300" t="s">
        <v>404</v>
      </c>
      <c r="AF99" s="301">
        <f>AE99-AD99</f>
        <v>-24</v>
      </c>
      <c r="AG99" s="302">
        <f>IF(AI99="SI", 0,J99)</f>
        <v>592</v>
      </c>
      <c r="AH99" s="303">
        <f>AG99*AF99</f>
        <v>-14208</v>
      </c>
      <c r="AI99" s="304" t="s">
        <v>131</v>
      </c>
    </row>
    <row r="100" spans="1:35" x14ac:dyDescent="0.2">
      <c r="A100" s="108">
        <v>2021</v>
      </c>
      <c r="B100" s="108">
        <v>68</v>
      </c>
      <c r="C100" s="109" t="s">
        <v>130</v>
      </c>
      <c r="D100" s="297" t="s">
        <v>429</v>
      </c>
      <c r="E100" s="109" t="s">
        <v>278</v>
      </c>
      <c r="F100" s="298" t="s">
        <v>430</v>
      </c>
      <c r="G100" s="112">
        <v>92.84</v>
      </c>
      <c r="H100" s="112">
        <v>16.739999999999998</v>
      </c>
      <c r="I100" s="107" t="s">
        <v>121</v>
      </c>
      <c r="J100" s="112">
        <f>IF(I100="SI", G100-H100,G100)</f>
        <v>76.100000000000009</v>
      </c>
      <c r="K100" s="299" t="s">
        <v>431</v>
      </c>
      <c r="L100" s="108">
        <v>2021</v>
      </c>
      <c r="M100" s="108">
        <v>455</v>
      </c>
      <c r="N100" s="109" t="s">
        <v>128</v>
      </c>
      <c r="O100" s="111" t="s">
        <v>213</v>
      </c>
      <c r="P100" s="109" t="s">
        <v>214</v>
      </c>
      <c r="Q100" s="109" t="s">
        <v>214</v>
      </c>
      <c r="R100" s="108">
        <v>2</v>
      </c>
      <c r="S100" s="111" t="s">
        <v>138</v>
      </c>
      <c r="T100" s="108">
        <v>1060203</v>
      </c>
      <c r="U100" s="108">
        <v>2340</v>
      </c>
      <c r="V100" s="108">
        <v>1829</v>
      </c>
      <c r="W100" s="108">
        <v>2</v>
      </c>
      <c r="X100" s="113">
        <v>2020</v>
      </c>
      <c r="Y100" s="113">
        <v>142</v>
      </c>
      <c r="Z100" s="113">
        <v>0</v>
      </c>
      <c r="AA100" s="114" t="s">
        <v>403</v>
      </c>
      <c r="AB100" s="108">
        <v>116</v>
      </c>
      <c r="AC100" s="109" t="s">
        <v>403</v>
      </c>
      <c r="AD100" s="300" t="s">
        <v>196</v>
      </c>
      <c r="AE100" s="300" t="s">
        <v>404</v>
      </c>
      <c r="AF100" s="301">
        <f>AE100-AD100</f>
        <v>-24</v>
      </c>
      <c r="AG100" s="302">
        <f>IF(AI100="SI", 0,J100)</f>
        <v>76.100000000000009</v>
      </c>
      <c r="AH100" s="303">
        <f>AG100*AF100</f>
        <v>-1826.4</v>
      </c>
      <c r="AI100" s="304" t="s">
        <v>131</v>
      </c>
    </row>
    <row r="101" spans="1:35" x14ac:dyDescent="0.2">
      <c r="A101" s="108">
        <v>2021</v>
      </c>
      <c r="B101" s="108">
        <v>68</v>
      </c>
      <c r="C101" s="109" t="s">
        <v>130</v>
      </c>
      <c r="D101" s="297" t="s">
        <v>429</v>
      </c>
      <c r="E101" s="109" t="s">
        <v>278</v>
      </c>
      <c r="F101" s="298" t="s">
        <v>430</v>
      </c>
      <c r="G101" s="112">
        <v>125.71</v>
      </c>
      <c r="H101" s="112">
        <v>22.81</v>
      </c>
      <c r="I101" s="107" t="s">
        <v>121</v>
      </c>
      <c r="J101" s="112">
        <f>IF(I101="SI", G101-H101,G101)</f>
        <v>102.89999999999999</v>
      </c>
      <c r="K101" s="299" t="s">
        <v>432</v>
      </c>
      <c r="L101" s="108">
        <v>2021</v>
      </c>
      <c r="M101" s="108">
        <v>455</v>
      </c>
      <c r="N101" s="109" t="s">
        <v>128</v>
      </c>
      <c r="O101" s="111" t="s">
        <v>213</v>
      </c>
      <c r="P101" s="109" t="s">
        <v>214</v>
      </c>
      <c r="Q101" s="109" t="s">
        <v>214</v>
      </c>
      <c r="R101" s="108">
        <v>2</v>
      </c>
      <c r="S101" s="111" t="s">
        <v>138</v>
      </c>
      <c r="T101" s="108">
        <v>1060203</v>
      </c>
      <c r="U101" s="108">
        <v>2340</v>
      </c>
      <c r="V101" s="108">
        <v>1829</v>
      </c>
      <c r="W101" s="108">
        <v>2</v>
      </c>
      <c r="X101" s="113">
        <v>2021</v>
      </c>
      <c r="Y101" s="113">
        <v>352</v>
      </c>
      <c r="Z101" s="113">
        <v>0</v>
      </c>
      <c r="AA101" s="114" t="s">
        <v>403</v>
      </c>
      <c r="AB101" s="108">
        <v>119</v>
      </c>
      <c r="AC101" s="109" t="s">
        <v>403</v>
      </c>
      <c r="AD101" s="300" t="s">
        <v>196</v>
      </c>
      <c r="AE101" s="300" t="s">
        <v>404</v>
      </c>
      <c r="AF101" s="301">
        <f>AE101-AD101</f>
        <v>-24</v>
      </c>
      <c r="AG101" s="302">
        <f>IF(AI101="SI", 0,J101)</f>
        <v>102.89999999999999</v>
      </c>
      <c r="AH101" s="303">
        <f>AG101*AF101</f>
        <v>-2469.6</v>
      </c>
      <c r="AI101" s="304" t="s">
        <v>131</v>
      </c>
    </row>
    <row r="102" spans="1:35" x14ac:dyDescent="0.2">
      <c r="A102" s="108">
        <v>2021</v>
      </c>
      <c r="B102" s="108">
        <v>69</v>
      </c>
      <c r="C102" s="109" t="s">
        <v>130</v>
      </c>
      <c r="D102" s="297" t="s">
        <v>433</v>
      </c>
      <c r="E102" s="109" t="s">
        <v>127</v>
      </c>
      <c r="F102" s="298" t="s">
        <v>434</v>
      </c>
      <c r="G102" s="112">
        <v>687.68</v>
      </c>
      <c r="H102" s="112">
        <v>62.52</v>
      </c>
      <c r="I102" s="107" t="s">
        <v>121</v>
      </c>
      <c r="J102" s="112">
        <f>IF(I102="SI", G102-H102,G102)</f>
        <v>625.16</v>
      </c>
      <c r="K102" s="299" t="s">
        <v>282</v>
      </c>
      <c r="L102" s="108">
        <v>2021</v>
      </c>
      <c r="M102" s="108">
        <v>467</v>
      </c>
      <c r="N102" s="109" t="s">
        <v>128</v>
      </c>
      <c r="O102" s="111" t="s">
        <v>240</v>
      </c>
      <c r="P102" s="109" t="s">
        <v>241</v>
      </c>
      <c r="Q102" s="109" t="s">
        <v>241</v>
      </c>
      <c r="R102" s="108">
        <v>4</v>
      </c>
      <c r="S102" s="111" t="s">
        <v>126</v>
      </c>
      <c r="T102" s="108">
        <v>1040203</v>
      </c>
      <c r="U102" s="108">
        <v>1570</v>
      </c>
      <c r="V102" s="108">
        <v>1366</v>
      </c>
      <c r="W102" s="108">
        <v>2</v>
      </c>
      <c r="X102" s="113">
        <v>2021</v>
      </c>
      <c r="Y102" s="113">
        <v>360</v>
      </c>
      <c r="Z102" s="113">
        <v>0</v>
      </c>
      <c r="AA102" s="114" t="s">
        <v>403</v>
      </c>
      <c r="AB102" s="108">
        <v>108</v>
      </c>
      <c r="AC102" s="109" t="s">
        <v>403</v>
      </c>
      <c r="AD102" s="300" t="s">
        <v>382</v>
      </c>
      <c r="AE102" s="300" t="s">
        <v>404</v>
      </c>
      <c r="AF102" s="301">
        <f>AE102-AD102</f>
        <v>-25</v>
      </c>
      <c r="AG102" s="302">
        <f>IF(AI102="SI", 0,J102)</f>
        <v>625.16</v>
      </c>
      <c r="AH102" s="303">
        <f>AG102*AF102</f>
        <v>-15629</v>
      </c>
      <c r="AI102" s="304" t="s">
        <v>131</v>
      </c>
    </row>
    <row r="103" spans="1:35" x14ac:dyDescent="0.2">
      <c r="A103" s="108">
        <v>2021</v>
      </c>
      <c r="B103" s="108">
        <v>69</v>
      </c>
      <c r="C103" s="109" t="s">
        <v>130</v>
      </c>
      <c r="D103" s="297" t="s">
        <v>433</v>
      </c>
      <c r="E103" s="109" t="s">
        <v>127</v>
      </c>
      <c r="F103" s="298" t="s">
        <v>434</v>
      </c>
      <c r="G103" s="112">
        <v>253.26</v>
      </c>
      <c r="H103" s="112">
        <v>23.65</v>
      </c>
      <c r="I103" s="107" t="s">
        <v>121</v>
      </c>
      <c r="J103" s="112">
        <f>IF(I103="SI", G103-H103,G103)</f>
        <v>229.60999999999999</v>
      </c>
      <c r="K103" s="299" t="s">
        <v>282</v>
      </c>
      <c r="L103" s="108">
        <v>2021</v>
      </c>
      <c r="M103" s="108">
        <v>467</v>
      </c>
      <c r="N103" s="109" t="s">
        <v>128</v>
      </c>
      <c r="O103" s="111" t="s">
        <v>240</v>
      </c>
      <c r="P103" s="109" t="s">
        <v>241</v>
      </c>
      <c r="Q103" s="109" t="s">
        <v>241</v>
      </c>
      <c r="R103" s="108">
        <v>4</v>
      </c>
      <c r="S103" s="111" t="s">
        <v>126</v>
      </c>
      <c r="T103" s="108">
        <v>1040103</v>
      </c>
      <c r="U103" s="108">
        <v>1460</v>
      </c>
      <c r="V103" s="108">
        <v>1346</v>
      </c>
      <c r="W103" s="108">
        <v>2</v>
      </c>
      <c r="X103" s="113">
        <v>2021</v>
      </c>
      <c r="Y103" s="113">
        <v>359</v>
      </c>
      <c r="Z103" s="113">
        <v>0</v>
      </c>
      <c r="AA103" s="114" t="s">
        <v>403</v>
      </c>
      <c r="AB103" s="108">
        <v>107</v>
      </c>
      <c r="AC103" s="109" t="s">
        <v>403</v>
      </c>
      <c r="AD103" s="300" t="s">
        <v>382</v>
      </c>
      <c r="AE103" s="300" t="s">
        <v>404</v>
      </c>
      <c r="AF103" s="301">
        <f>AE103-AD103</f>
        <v>-25</v>
      </c>
      <c r="AG103" s="302">
        <f>IF(AI103="SI", 0,J103)</f>
        <v>229.60999999999999</v>
      </c>
      <c r="AH103" s="303">
        <f>AG103*AF103</f>
        <v>-5740.25</v>
      </c>
      <c r="AI103" s="304" t="s">
        <v>131</v>
      </c>
    </row>
    <row r="104" spans="1:35" x14ac:dyDescent="0.2">
      <c r="A104" s="108">
        <v>2021</v>
      </c>
      <c r="B104" s="108">
        <v>70</v>
      </c>
      <c r="C104" s="109" t="s">
        <v>403</v>
      </c>
      <c r="D104" s="297" t="s">
        <v>435</v>
      </c>
      <c r="E104" s="109" t="s">
        <v>197</v>
      </c>
      <c r="F104" s="298" t="s">
        <v>436</v>
      </c>
      <c r="G104" s="112">
        <v>878.4</v>
      </c>
      <c r="H104" s="112">
        <v>158.4</v>
      </c>
      <c r="I104" s="107" t="s">
        <v>121</v>
      </c>
      <c r="J104" s="112">
        <f>IF(I104="SI", G104-H104,G104)</f>
        <v>720</v>
      </c>
      <c r="K104" s="299" t="s">
        <v>437</v>
      </c>
      <c r="L104" s="108">
        <v>2021</v>
      </c>
      <c r="M104" s="108">
        <v>4</v>
      </c>
      <c r="N104" s="109" t="s">
        <v>212</v>
      </c>
      <c r="O104" s="111" t="s">
        <v>438</v>
      </c>
      <c r="P104" s="109" t="s">
        <v>439</v>
      </c>
      <c r="Q104" s="109" t="s">
        <v>125</v>
      </c>
      <c r="R104" s="108">
        <v>2</v>
      </c>
      <c r="S104" s="111" t="s">
        <v>138</v>
      </c>
      <c r="T104" s="108">
        <v>1010503</v>
      </c>
      <c r="U104" s="108">
        <v>470</v>
      </c>
      <c r="V104" s="108">
        <v>1156</v>
      </c>
      <c r="W104" s="108">
        <v>1</v>
      </c>
      <c r="X104" s="113">
        <v>2020</v>
      </c>
      <c r="Y104" s="113">
        <v>83</v>
      </c>
      <c r="Z104" s="113">
        <v>0</v>
      </c>
      <c r="AA104" s="114" t="s">
        <v>354</v>
      </c>
      <c r="AB104" s="108">
        <v>141</v>
      </c>
      <c r="AC104" s="109" t="s">
        <v>310</v>
      </c>
      <c r="AD104" s="300" t="s">
        <v>130</v>
      </c>
      <c r="AE104" s="300" t="s">
        <v>207</v>
      </c>
      <c r="AF104" s="301">
        <f>AE104-AD104</f>
        <v>13</v>
      </c>
      <c r="AG104" s="302">
        <f>IF(AI104="SI", 0,J104)</f>
        <v>720</v>
      </c>
      <c r="AH104" s="303">
        <f>AG104*AF104</f>
        <v>9360</v>
      </c>
      <c r="AI104" s="304" t="s">
        <v>131</v>
      </c>
    </row>
    <row r="105" spans="1:35" x14ac:dyDescent="0.2">
      <c r="A105" s="108">
        <v>2021</v>
      </c>
      <c r="B105" s="108">
        <v>71</v>
      </c>
      <c r="C105" s="109" t="s">
        <v>403</v>
      </c>
      <c r="D105" s="297" t="s">
        <v>440</v>
      </c>
      <c r="E105" s="109" t="s">
        <v>197</v>
      </c>
      <c r="F105" s="298" t="s">
        <v>436</v>
      </c>
      <c r="G105" s="112">
        <v>436.76</v>
      </c>
      <c r="H105" s="112">
        <v>78.760000000000005</v>
      </c>
      <c r="I105" s="107" t="s">
        <v>121</v>
      </c>
      <c r="J105" s="112">
        <f>IF(I105="SI", G105-H105,G105)</f>
        <v>358</v>
      </c>
      <c r="K105" s="299" t="s">
        <v>441</v>
      </c>
      <c r="L105" s="108">
        <v>2021</v>
      </c>
      <c r="M105" s="108">
        <v>5</v>
      </c>
      <c r="N105" s="109" t="s">
        <v>212</v>
      </c>
      <c r="O105" s="111" t="s">
        <v>438</v>
      </c>
      <c r="P105" s="109" t="s">
        <v>439</v>
      </c>
      <c r="Q105" s="109" t="s">
        <v>125</v>
      </c>
      <c r="R105" s="108">
        <v>2</v>
      </c>
      <c r="S105" s="111" t="s">
        <v>138</v>
      </c>
      <c r="T105" s="108">
        <v>1100503</v>
      </c>
      <c r="U105" s="108">
        <v>4210</v>
      </c>
      <c r="V105" s="108">
        <v>1656</v>
      </c>
      <c r="W105" s="108">
        <v>4</v>
      </c>
      <c r="X105" s="113">
        <v>2018</v>
      </c>
      <c r="Y105" s="113">
        <v>6</v>
      </c>
      <c r="Z105" s="113">
        <v>0</v>
      </c>
      <c r="AA105" s="114" t="s">
        <v>354</v>
      </c>
      <c r="AB105" s="108">
        <v>142</v>
      </c>
      <c r="AC105" s="109" t="s">
        <v>310</v>
      </c>
      <c r="AD105" s="300" t="s">
        <v>130</v>
      </c>
      <c r="AE105" s="300" t="s">
        <v>207</v>
      </c>
      <c r="AF105" s="301">
        <f>AE105-AD105</f>
        <v>13</v>
      </c>
      <c r="AG105" s="302">
        <f>IF(AI105="SI", 0,J105)</f>
        <v>358</v>
      </c>
      <c r="AH105" s="303">
        <f>AG105*AF105</f>
        <v>4654</v>
      </c>
      <c r="AI105" s="304" t="s">
        <v>131</v>
      </c>
    </row>
    <row r="106" spans="1:35" x14ac:dyDescent="0.2">
      <c r="A106" s="108">
        <v>2021</v>
      </c>
      <c r="B106" s="108">
        <v>72</v>
      </c>
      <c r="C106" s="109" t="s">
        <v>403</v>
      </c>
      <c r="D106" s="297" t="s">
        <v>442</v>
      </c>
      <c r="E106" s="109" t="s">
        <v>197</v>
      </c>
      <c r="F106" s="298" t="s">
        <v>436</v>
      </c>
      <c r="G106" s="112">
        <v>195.2</v>
      </c>
      <c r="H106" s="112">
        <v>35.200000000000003</v>
      </c>
      <c r="I106" s="107" t="s">
        <v>121</v>
      </c>
      <c r="J106" s="112">
        <f>IF(I106="SI", G106-H106,G106)</f>
        <v>160</v>
      </c>
      <c r="K106" s="299" t="s">
        <v>441</v>
      </c>
      <c r="L106" s="108">
        <v>2021</v>
      </c>
      <c r="M106" s="108">
        <v>6</v>
      </c>
      <c r="N106" s="109" t="s">
        <v>212</v>
      </c>
      <c r="O106" s="111" t="s">
        <v>438</v>
      </c>
      <c r="P106" s="109" t="s">
        <v>439</v>
      </c>
      <c r="Q106" s="109" t="s">
        <v>125</v>
      </c>
      <c r="R106" s="108">
        <v>2</v>
      </c>
      <c r="S106" s="111" t="s">
        <v>138</v>
      </c>
      <c r="T106" s="108">
        <v>1100503</v>
      </c>
      <c r="U106" s="108">
        <v>4210</v>
      </c>
      <c r="V106" s="108">
        <v>1656</v>
      </c>
      <c r="W106" s="108">
        <v>4</v>
      </c>
      <c r="X106" s="113">
        <v>2018</v>
      </c>
      <c r="Y106" s="113">
        <v>6</v>
      </c>
      <c r="Z106" s="113">
        <v>0</v>
      </c>
      <c r="AA106" s="114" t="s">
        <v>354</v>
      </c>
      <c r="AB106" s="108">
        <v>142</v>
      </c>
      <c r="AC106" s="109" t="s">
        <v>310</v>
      </c>
      <c r="AD106" s="300" t="s">
        <v>130</v>
      </c>
      <c r="AE106" s="300" t="s">
        <v>207</v>
      </c>
      <c r="AF106" s="301">
        <f>AE106-AD106</f>
        <v>13</v>
      </c>
      <c r="AG106" s="302">
        <f>IF(AI106="SI", 0,J106)</f>
        <v>160</v>
      </c>
      <c r="AH106" s="303">
        <f>AG106*AF106</f>
        <v>2080</v>
      </c>
      <c r="AI106" s="304" t="s">
        <v>131</v>
      </c>
    </row>
    <row r="107" spans="1:35" x14ac:dyDescent="0.2">
      <c r="A107" s="108">
        <v>2021</v>
      </c>
      <c r="B107" s="108">
        <v>73</v>
      </c>
      <c r="C107" s="109" t="s">
        <v>377</v>
      </c>
      <c r="D107" s="297" t="s">
        <v>443</v>
      </c>
      <c r="E107" s="109" t="s">
        <v>403</v>
      </c>
      <c r="F107" s="298" t="s">
        <v>444</v>
      </c>
      <c r="G107" s="112">
        <v>118.41</v>
      </c>
      <c r="H107" s="112">
        <v>21.35</v>
      </c>
      <c r="I107" s="107" t="s">
        <v>121</v>
      </c>
      <c r="J107" s="112">
        <f>IF(I107="SI", G107-H107,G107)</f>
        <v>97.06</v>
      </c>
      <c r="K107" s="299" t="s">
        <v>282</v>
      </c>
      <c r="L107" s="108">
        <v>2021</v>
      </c>
      <c r="M107" s="108">
        <v>636</v>
      </c>
      <c r="N107" s="109" t="s">
        <v>354</v>
      </c>
      <c r="O107" s="111" t="s">
        <v>445</v>
      </c>
      <c r="P107" s="109" t="s">
        <v>446</v>
      </c>
      <c r="Q107" s="109" t="s">
        <v>125</v>
      </c>
      <c r="R107" s="108">
        <v>2</v>
      </c>
      <c r="S107" s="111" t="s">
        <v>138</v>
      </c>
      <c r="T107" s="108">
        <v>1080203</v>
      </c>
      <c r="U107" s="108">
        <v>2890</v>
      </c>
      <c r="V107" s="108">
        <v>1937</v>
      </c>
      <c r="W107" s="108">
        <v>99</v>
      </c>
      <c r="X107" s="113">
        <v>2021</v>
      </c>
      <c r="Y107" s="113">
        <v>355</v>
      </c>
      <c r="Z107" s="113">
        <v>0</v>
      </c>
      <c r="AA107" s="114" t="s">
        <v>205</v>
      </c>
      <c r="AB107" s="108">
        <v>125</v>
      </c>
      <c r="AC107" s="109" t="s">
        <v>205</v>
      </c>
      <c r="AD107" s="300" t="s">
        <v>447</v>
      </c>
      <c r="AE107" s="300" t="s">
        <v>207</v>
      </c>
      <c r="AF107" s="301">
        <f>AE107-AD107</f>
        <v>-21</v>
      </c>
      <c r="AG107" s="302">
        <f>IF(AI107="SI", 0,J107)</f>
        <v>97.06</v>
      </c>
      <c r="AH107" s="303">
        <f>AG107*AF107</f>
        <v>-2038.26</v>
      </c>
      <c r="AI107" s="304" t="s">
        <v>131</v>
      </c>
    </row>
    <row r="108" spans="1:35" x14ac:dyDescent="0.2">
      <c r="A108" s="108">
        <v>2021</v>
      </c>
      <c r="B108" s="108">
        <v>74</v>
      </c>
      <c r="C108" s="109" t="s">
        <v>377</v>
      </c>
      <c r="D108" s="297" t="s">
        <v>448</v>
      </c>
      <c r="E108" s="109" t="s">
        <v>354</v>
      </c>
      <c r="F108" s="298" t="s">
        <v>449</v>
      </c>
      <c r="G108" s="112">
        <v>48</v>
      </c>
      <c r="H108" s="112">
        <v>0</v>
      </c>
      <c r="I108" s="107" t="s">
        <v>131</v>
      </c>
      <c r="J108" s="112">
        <f>IF(I108="SI", G108-H108,G108)</f>
        <v>48</v>
      </c>
      <c r="K108" s="299" t="s">
        <v>450</v>
      </c>
      <c r="L108" s="108">
        <v>2021</v>
      </c>
      <c r="M108" s="108">
        <v>632</v>
      </c>
      <c r="N108" s="109" t="s">
        <v>354</v>
      </c>
      <c r="O108" s="111" t="s">
        <v>451</v>
      </c>
      <c r="P108" s="109" t="s">
        <v>452</v>
      </c>
      <c r="Q108" s="109" t="s">
        <v>452</v>
      </c>
      <c r="R108" s="108">
        <v>2</v>
      </c>
      <c r="S108" s="111" t="s">
        <v>138</v>
      </c>
      <c r="T108" s="108">
        <v>1010603</v>
      </c>
      <c r="U108" s="108">
        <v>580</v>
      </c>
      <c r="V108" s="108">
        <v>1086</v>
      </c>
      <c r="W108" s="108">
        <v>99</v>
      </c>
      <c r="X108" s="113">
        <v>2020</v>
      </c>
      <c r="Y108" s="113">
        <v>90</v>
      </c>
      <c r="Z108" s="113">
        <v>0</v>
      </c>
      <c r="AA108" s="114" t="s">
        <v>205</v>
      </c>
      <c r="AB108" s="108">
        <v>128</v>
      </c>
      <c r="AC108" s="109" t="s">
        <v>205</v>
      </c>
      <c r="AD108" s="300" t="s">
        <v>453</v>
      </c>
      <c r="AE108" s="300" t="s">
        <v>207</v>
      </c>
      <c r="AF108" s="301">
        <f>AE108-AD108</f>
        <v>-23</v>
      </c>
      <c r="AG108" s="302">
        <f>IF(AI108="SI", 0,J108)</f>
        <v>48</v>
      </c>
      <c r="AH108" s="303">
        <f>AG108*AF108</f>
        <v>-1104</v>
      </c>
      <c r="AI108" s="304" t="s">
        <v>131</v>
      </c>
    </row>
    <row r="109" spans="1:35" x14ac:dyDescent="0.2">
      <c r="A109" s="108">
        <v>2021</v>
      </c>
      <c r="B109" s="108">
        <v>75</v>
      </c>
      <c r="C109" s="109" t="s">
        <v>377</v>
      </c>
      <c r="D109" s="297" t="s">
        <v>454</v>
      </c>
      <c r="E109" s="109" t="s">
        <v>354</v>
      </c>
      <c r="F109" s="298" t="s">
        <v>455</v>
      </c>
      <c r="G109" s="112">
        <v>29.61</v>
      </c>
      <c r="H109" s="112">
        <v>5.34</v>
      </c>
      <c r="I109" s="107" t="s">
        <v>121</v>
      </c>
      <c r="J109" s="112">
        <f>IF(I109="SI", G109-H109,G109)</f>
        <v>24.27</v>
      </c>
      <c r="K109" s="299" t="s">
        <v>125</v>
      </c>
      <c r="L109" s="108">
        <v>2021</v>
      </c>
      <c r="M109" s="108">
        <v>619</v>
      </c>
      <c r="N109" s="109" t="s">
        <v>354</v>
      </c>
      <c r="O109" s="111" t="s">
        <v>456</v>
      </c>
      <c r="P109" s="109" t="s">
        <v>457</v>
      </c>
      <c r="Q109" s="109" t="s">
        <v>125</v>
      </c>
      <c r="R109" s="108" t="s">
        <v>365</v>
      </c>
      <c r="S109" s="111" t="s">
        <v>365</v>
      </c>
      <c r="T109" s="108"/>
      <c r="U109" s="108">
        <v>0</v>
      </c>
      <c r="V109" s="108">
        <v>0</v>
      </c>
      <c r="W109" s="108">
        <v>0</v>
      </c>
      <c r="X109" s="113">
        <v>0</v>
      </c>
      <c r="Y109" s="113">
        <v>0</v>
      </c>
      <c r="Z109" s="113">
        <v>0</v>
      </c>
      <c r="AA109" s="114" t="s">
        <v>125</v>
      </c>
      <c r="AB109" s="108">
        <v>0</v>
      </c>
      <c r="AC109" s="109" t="s">
        <v>377</v>
      </c>
      <c r="AD109" s="300" t="s">
        <v>453</v>
      </c>
      <c r="AE109" s="300" t="s">
        <v>377</v>
      </c>
      <c r="AF109" s="301">
        <f>AE109-AD109</f>
        <v>-29</v>
      </c>
      <c r="AG109" s="302">
        <f>IF(AI109="SI", 0,J109)</f>
        <v>24.27</v>
      </c>
      <c r="AH109" s="303">
        <f>AG109*AF109</f>
        <v>-703.83</v>
      </c>
      <c r="AI109" s="304" t="s">
        <v>131</v>
      </c>
    </row>
    <row r="110" spans="1:35" x14ac:dyDescent="0.2">
      <c r="A110" s="108">
        <v>2021</v>
      </c>
      <c r="B110" s="108">
        <v>76</v>
      </c>
      <c r="C110" s="109" t="s">
        <v>377</v>
      </c>
      <c r="D110" s="297" t="s">
        <v>458</v>
      </c>
      <c r="E110" s="109" t="s">
        <v>130</v>
      </c>
      <c r="F110" s="298" t="s">
        <v>459</v>
      </c>
      <c r="G110" s="112">
        <v>844.4</v>
      </c>
      <c r="H110" s="112">
        <v>152.27000000000001</v>
      </c>
      <c r="I110" s="107" t="s">
        <v>121</v>
      </c>
      <c r="J110" s="112">
        <f>IF(I110="SI", G110-H110,G110)</f>
        <v>692.13</v>
      </c>
      <c r="K110" s="299" t="s">
        <v>460</v>
      </c>
      <c r="L110" s="108">
        <v>2021</v>
      </c>
      <c r="M110" s="108">
        <v>526</v>
      </c>
      <c r="N110" s="109" t="s">
        <v>403</v>
      </c>
      <c r="O110" s="111" t="s">
        <v>461</v>
      </c>
      <c r="P110" s="109" t="s">
        <v>462</v>
      </c>
      <c r="Q110" s="109" t="s">
        <v>125</v>
      </c>
      <c r="R110" s="108">
        <v>3</v>
      </c>
      <c r="S110" s="111" t="s">
        <v>176</v>
      </c>
      <c r="T110" s="108">
        <v>1010803</v>
      </c>
      <c r="U110" s="108">
        <v>800</v>
      </c>
      <c r="V110" s="108">
        <v>1053</v>
      </c>
      <c r="W110" s="108">
        <v>99</v>
      </c>
      <c r="X110" s="113">
        <v>2019</v>
      </c>
      <c r="Y110" s="113">
        <v>81</v>
      </c>
      <c r="Z110" s="113">
        <v>0</v>
      </c>
      <c r="AA110" s="114" t="s">
        <v>205</v>
      </c>
      <c r="AB110" s="108">
        <v>130</v>
      </c>
      <c r="AC110" s="109" t="s">
        <v>205</v>
      </c>
      <c r="AD110" s="300" t="s">
        <v>463</v>
      </c>
      <c r="AE110" s="300" t="s">
        <v>207</v>
      </c>
      <c r="AF110" s="301">
        <f>AE110-AD110</f>
        <v>-17</v>
      </c>
      <c r="AG110" s="302">
        <f>IF(AI110="SI", 0,J110)</f>
        <v>692.13</v>
      </c>
      <c r="AH110" s="303">
        <f>AG110*AF110</f>
        <v>-11766.21</v>
      </c>
      <c r="AI110" s="304" t="s">
        <v>131</v>
      </c>
    </row>
    <row r="111" spans="1:35" x14ac:dyDescent="0.2">
      <c r="A111" s="108">
        <v>2021</v>
      </c>
      <c r="B111" s="108">
        <v>76</v>
      </c>
      <c r="C111" s="109" t="s">
        <v>377</v>
      </c>
      <c r="D111" s="297" t="s">
        <v>458</v>
      </c>
      <c r="E111" s="109" t="s">
        <v>130</v>
      </c>
      <c r="F111" s="298" t="s">
        <v>459</v>
      </c>
      <c r="G111" s="112">
        <v>1778.6</v>
      </c>
      <c r="H111" s="112">
        <v>320.73</v>
      </c>
      <c r="I111" s="107" t="s">
        <v>121</v>
      </c>
      <c r="J111" s="112">
        <f>IF(I111="SI", G111-H111,G111)</f>
        <v>1457.87</v>
      </c>
      <c r="K111" s="299" t="s">
        <v>460</v>
      </c>
      <c r="L111" s="108">
        <v>2021</v>
      </c>
      <c r="M111" s="108">
        <v>526</v>
      </c>
      <c r="N111" s="109" t="s">
        <v>403</v>
      </c>
      <c r="O111" s="111" t="s">
        <v>461</v>
      </c>
      <c r="P111" s="109" t="s">
        <v>462</v>
      </c>
      <c r="Q111" s="109" t="s">
        <v>125</v>
      </c>
      <c r="R111" s="108">
        <v>1</v>
      </c>
      <c r="S111" s="111" t="s">
        <v>166</v>
      </c>
      <c r="T111" s="108">
        <v>1010203</v>
      </c>
      <c r="U111" s="108">
        <v>140</v>
      </c>
      <c r="V111" s="108">
        <v>1043</v>
      </c>
      <c r="W111" s="108">
        <v>7</v>
      </c>
      <c r="X111" s="113">
        <v>2021</v>
      </c>
      <c r="Y111" s="113">
        <v>80</v>
      </c>
      <c r="Z111" s="113">
        <v>0</v>
      </c>
      <c r="AA111" s="114" t="s">
        <v>205</v>
      </c>
      <c r="AB111" s="108">
        <v>129</v>
      </c>
      <c r="AC111" s="109" t="s">
        <v>205</v>
      </c>
      <c r="AD111" s="300" t="s">
        <v>463</v>
      </c>
      <c r="AE111" s="300" t="s">
        <v>207</v>
      </c>
      <c r="AF111" s="301">
        <f>AE111-AD111</f>
        <v>-17</v>
      </c>
      <c r="AG111" s="302">
        <f>IF(AI111="SI", 0,J111)</f>
        <v>1457.87</v>
      </c>
      <c r="AH111" s="303">
        <f>AG111*AF111</f>
        <v>-24783.789999999997</v>
      </c>
      <c r="AI111" s="304" t="s">
        <v>131</v>
      </c>
    </row>
    <row r="112" spans="1:35" x14ac:dyDescent="0.2">
      <c r="A112" s="108">
        <v>2021</v>
      </c>
      <c r="B112" s="108">
        <v>77</v>
      </c>
      <c r="C112" s="109" t="s">
        <v>377</v>
      </c>
      <c r="D112" s="297" t="s">
        <v>464</v>
      </c>
      <c r="E112" s="109" t="s">
        <v>127</v>
      </c>
      <c r="F112" s="298" t="s">
        <v>465</v>
      </c>
      <c r="G112" s="112">
        <v>259.01</v>
      </c>
      <c r="H112" s="112">
        <v>46.71</v>
      </c>
      <c r="I112" s="107" t="s">
        <v>121</v>
      </c>
      <c r="J112" s="112">
        <f>IF(I112="SI", G112-H112,G112)</f>
        <v>212.29999999999998</v>
      </c>
      <c r="K112" s="299" t="s">
        <v>466</v>
      </c>
      <c r="L112" s="108">
        <v>2021</v>
      </c>
      <c r="M112" s="108">
        <v>519</v>
      </c>
      <c r="N112" s="109" t="s">
        <v>130</v>
      </c>
      <c r="O112" s="111" t="s">
        <v>467</v>
      </c>
      <c r="P112" s="109" t="s">
        <v>468</v>
      </c>
      <c r="Q112" s="109" t="s">
        <v>125</v>
      </c>
      <c r="R112" s="108">
        <v>2</v>
      </c>
      <c r="S112" s="111" t="s">
        <v>138</v>
      </c>
      <c r="T112" s="108">
        <v>1090602</v>
      </c>
      <c r="U112" s="108">
        <v>3650</v>
      </c>
      <c r="V112" s="108">
        <v>1808</v>
      </c>
      <c r="W112" s="108">
        <v>1</v>
      </c>
      <c r="X112" s="113">
        <v>2020</v>
      </c>
      <c r="Y112" s="113">
        <v>249</v>
      </c>
      <c r="Z112" s="113">
        <v>2</v>
      </c>
      <c r="AA112" s="114" t="s">
        <v>354</v>
      </c>
      <c r="AB112" s="108">
        <v>139</v>
      </c>
      <c r="AC112" s="109" t="s">
        <v>310</v>
      </c>
      <c r="AD112" s="300" t="s">
        <v>463</v>
      </c>
      <c r="AE112" s="300" t="s">
        <v>207</v>
      </c>
      <c r="AF112" s="301">
        <f>AE112-AD112</f>
        <v>-17</v>
      </c>
      <c r="AG112" s="302">
        <f>IF(AI112="SI", 0,J112)</f>
        <v>212.29999999999998</v>
      </c>
      <c r="AH112" s="303">
        <f>AG112*AF112</f>
        <v>-3609.1</v>
      </c>
      <c r="AI112" s="304" t="s">
        <v>131</v>
      </c>
    </row>
    <row r="113" spans="1:35" x14ac:dyDescent="0.2">
      <c r="A113" s="108">
        <v>2021</v>
      </c>
      <c r="B113" s="108">
        <v>78</v>
      </c>
      <c r="C113" s="109" t="s">
        <v>377</v>
      </c>
      <c r="D113" s="297" t="s">
        <v>469</v>
      </c>
      <c r="E113" s="109" t="s">
        <v>278</v>
      </c>
      <c r="F113" s="298" t="s">
        <v>470</v>
      </c>
      <c r="G113" s="112">
        <v>513.73</v>
      </c>
      <c r="H113" s="112">
        <v>92.73</v>
      </c>
      <c r="I113" s="107" t="s">
        <v>121</v>
      </c>
      <c r="J113" s="112">
        <f>IF(I113="SI", G113-H113,G113)</f>
        <v>421</v>
      </c>
      <c r="K113" s="299" t="s">
        <v>211</v>
      </c>
      <c r="L113" s="108">
        <v>2021</v>
      </c>
      <c r="M113" s="108">
        <v>454</v>
      </c>
      <c r="N113" s="109" t="s">
        <v>128</v>
      </c>
      <c r="O113" s="111" t="s">
        <v>213</v>
      </c>
      <c r="P113" s="109" t="s">
        <v>214</v>
      </c>
      <c r="Q113" s="109" t="s">
        <v>214</v>
      </c>
      <c r="R113" s="108">
        <v>4</v>
      </c>
      <c r="S113" s="111" t="s">
        <v>126</v>
      </c>
      <c r="T113" s="108">
        <v>1040103</v>
      </c>
      <c r="U113" s="108">
        <v>1460</v>
      </c>
      <c r="V113" s="108">
        <v>1346</v>
      </c>
      <c r="W113" s="108">
        <v>2</v>
      </c>
      <c r="X113" s="113">
        <v>2020</v>
      </c>
      <c r="Y113" s="113">
        <v>139</v>
      </c>
      <c r="Z113" s="113">
        <v>0</v>
      </c>
      <c r="AA113" s="114" t="s">
        <v>205</v>
      </c>
      <c r="AB113" s="108">
        <v>127</v>
      </c>
      <c r="AC113" s="109" t="s">
        <v>205</v>
      </c>
      <c r="AD113" s="300" t="s">
        <v>196</v>
      </c>
      <c r="AE113" s="300" t="s">
        <v>207</v>
      </c>
      <c r="AF113" s="301">
        <f>AE113-AD113</f>
        <v>-15</v>
      </c>
      <c r="AG113" s="302">
        <f>IF(AI113="SI", 0,J113)</f>
        <v>421</v>
      </c>
      <c r="AH113" s="303">
        <f>AG113*AF113</f>
        <v>-6315</v>
      </c>
      <c r="AI113" s="304" t="s">
        <v>131</v>
      </c>
    </row>
    <row r="114" spans="1:35" x14ac:dyDescent="0.2">
      <c r="A114" s="108">
        <v>2021</v>
      </c>
      <c r="B114" s="108">
        <v>79</v>
      </c>
      <c r="C114" s="109" t="s">
        <v>377</v>
      </c>
      <c r="D114" s="297" t="s">
        <v>471</v>
      </c>
      <c r="E114" s="109" t="s">
        <v>127</v>
      </c>
      <c r="F114" s="298" t="s">
        <v>472</v>
      </c>
      <c r="G114" s="112">
        <v>4674.6000000000004</v>
      </c>
      <c r="H114" s="112">
        <v>842.96</v>
      </c>
      <c r="I114" s="107" t="s">
        <v>121</v>
      </c>
      <c r="J114" s="112">
        <f>IF(I114="SI", G114-H114,G114)</f>
        <v>3831.6400000000003</v>
      </c>
      <c r="K114" s="299" t="s">
        <v>239</v>
      </c>
      <c r="L114" s="108">
        <v>2021</v>
      </c>
      <c r="M114" s="108">
        <v>464</v>
      </c>
      <c r="N114" s="109" t="s">
        <v>128</v>
      </c>
      <c r="O114" s="111" t="s">
        <v>240</v>
      </c>
      <c r="P114" s="109" t="s">
        <v>241</v>
      </c>
      <c r="Q114" s="109" t="s">
        <v>241</v>
      </c>
      <c r="R114" s="108">
        <v>2</v>
      </c>
      <c r="S114" s="111" t="s">
        <v>138</v>
      </c>
      <c r="T114" s="108">
        <v>1080203</v>
      </c>
      <c r="U114" s="108">
        <v>2890</v>
      </c>
      <c r="V114" s="108">
        <v>1937</v>
      </c>
      <c r="W114" s="108">
        <v>99</v>
      </c>
      <c r="X114" s="113">
        <v>2021</v>
      </c>
      <c r="Y114" s="113">
        <v>355</v>
      </c>
      <c r="Z114" s="113">
        <v>0</v>
      </c>
      <c r="AA114" s="114" t="s">
        <v>205</v>
      </c>
      <c r="AB114" s="108">
        <v>126</v>
      </c>
      <c r="AC114" s="109" t="s">
        <v>205</v>
      </c>
      <c r="AD114" s="300" t="s">
        <v>382</v>
      </c>
      <c r="AE114" s="300" t="s">
        <v>207</v>
      </c>
      <c r="AF114" s="301">
        <f>AE114-AD114</f>
        <v>-16</v>
      </c>
      <c r="AG114" s="302">
        <f>IF(AI114="SI", 0,J114)</f>
        <v>3831.6400000000003</v>
      </c>
      <c r="AH114" s="303">
        <f>AG114*AF114</f>
        <v>-61306.240000000005</v>
      </c>
      <c r="AI114" s="304" t="s">
        <v>131</v>
      </c>
    </row>
    <row r="115" spans="1:35" x14ac:dyDescent="0.2">
      <c r="A115" s="108">
        <v>2021</v>
      </c>
      <c r="B115" s="108">
        <v>80</v>
      </c>
      <c r="C115" s="109" t="s">
        <v>308</v>
      </c>
      <c r="D115" s="297" t="s">
        <v>473</v>
      </c>
      <c r="E115" s="109" t="s">
        <v>474</v>
      </c>
      <c r="F115" s="298" t="s">
        <v>475</v>
      </c>
      <c r="G115" s="112">
        <v>707.2</v>
      </c>
      <c r="H115" s="112">
        <v>27.2</v>
      </c>
      <c r="I115" s="107" t="s">
        <v>121</v>
      </c>
      <c r="J115" s="112">
        <f>IF(I115="SI", G115-H115,G115)</f>
        <v>680</v>
      </c>
      <c r="K115" s="299" t="s">
        <v>122</v>
      </c>
      <c r="L115" s="108">
        <v>2021</v>
      </c>
      <c r="M115" s="108">
        <v>658</v>
      </c>
      <c r="N115" s="109" t="s">
        <v>308</v>
      </c>
      <c r="O115" s="111" t="s">
        <v>123</v>
      </c>
      <c r="P115" s="109" t="s">
        <v>124</v>
      </c>
      <c r="Q115" s="109" t="s">
        <v>125</v>
      </c>
      <c r="R115" s="108">
        <v>4</v>
      </c>
      <c r="S115" s="111" t="s">
        <v>126</v>
      </c>
      <c r="T115" s="108">
        <v>1040503</v>
      </c>
      <c r="U115" s="108">
        <v>1900</v>
      </c>
      <c r="V115" s="108">
        <v>1418</v>
      </c>
      <c r="W115" s="108">
        <v>99</v>
      </c>
      <c r="X115" s="113">
        <v>2021</v>
      </c>
      <c r="Y115" s="113">
        <v>228</v>
      </c>
      <c r="Z115" s="113">
        <v>0</v>
      </c>
      <c r="AA115" s="114" t="s">
        <v>386</v>
      </c>
      <c r="AB115" s="108">
        <v>224</v>
      </c>
      <c r="AC115" s="109" t="s">
        <v>387</v>
      </c>
      <c r="AD115" s="300" t="s">
        <v>476</v>
      </c>
      <c r="AE115" s="300" t="s">
        <v>388</v>
      </c>
      <c r="AF115" s="301">
        <f>AE115-AD115</f>
        <v>-11</v>
      </c>
      <c r="AG115" s="302">
        <f>IF(AI115="SI", 0,J115)</f>
        <v>680</v>
      </c>
      <c r="AH115" s="303">
        <f>AG115*AF115</f>
        <v>-7480</v>
      </c>
      <c r="AI115" s="304" t="s">
        <v>131</v>
      </c>
    </row>
    <row r="116" spans="1:35" x14ac:dyDescent="0.2">
      <c r="A116" s="108">
        <v>2021</v>
      </c>
      <c r="B116" s="108">
        <v>80</v>
      </c>
      <c r="C116" s="109" t="s">
        <v>308</v>
      </c>
      <c r="D116" s="297" t="s">
        <v>473</v>
      </c>
      <c r="E116" s="109" t="s">
        <v>474</v>
      </c>
      <c r="F116" s="298" t="s">
        <v>475</v>
      </c>
      <c r="G116" s="112">
        <v>5330</v>
      </c>
      <c r="H116" s="112">
        <v>205</v>
      </c>
      <c r="I116" s="107" t="s">
        <v>121</v>
      </c>
      <c r="J116" s="112">
        <f>IF(I116="SI", G116-H116,G116)</f>
        <v>5125</v>
      </c>
      <c r="K116" s="299" t="s">
        <v>122</v>
      </c>
      <c r="L116" s="108">
        <v>2021</v>
      </c>
      <c r="M116" s="108">
        <v>658</v>
      </c>
      <c r="N116" s="109" t="s">
        <v>308</v>
      </c>
      <c r="O116" s="111" t="s">
        <v>123</v>
      </c>
      <c r="P116" s="109" t="s">
        <v>124</v>
      </c>
      <c r="Q116" s="109" t="s">
        <v>125</v>
      </c>
      <c r="R116" s="108">
        <v>4</v>
      </c>
      <c r="S116" s="111" t="s">
        <v>126</v>
      </c>
      <c r="T116" s="108">
        <v>1040503</v>
      </c>
      <c r="U116" s="108">
        <v>1900</v>
      </c>
      <c r="V116" s="108">
        <v>1416</v>
      </c>
      <c r="W116" s="108">
        <v>99</v>
      </c>
      <c r="X116" s="113">
        <v>2021</v>
      </c>
      <c r="Y116" s="113">
        <v>226</v>
      </c>
      <c r="Z116" s="113">
        <v>0</v>
      </c>
      <c r="AA116" s="114" t="s">
        <v>386</v>
      </c>
      <c r="AB116" s="108">
        <v>222</v>
      </c>
      <c r="AC116" s="109" t="s">
        <v>387</v>
      </c>
      <c r="AD116" s="300" t="s">
        <v>476</v>
      </c>
      <c r="AE116" s="300" t="s">
        <v>388</v>
      </c>
      <c r="AF116" s="301">
        <f>AE116-AD116</f>
        <v>-11</v>
      </c>
      <c r="AG116" s="302">
        <f>IF(AI116="SI", 0,J116)</f>
        <v>5125</v>
      </c>
      <c r="AH116" s="303">
        <f>AG116*AF116</f>
        <v>-56375</v>
      </c>
      <c r="AI116" s="304" t="s">
        <v>131</v>
      </c>
    </row>
    <row r="117" spans="1:35" x14ac:dyDescent="0.2">
      <c r="A117" s="108">
        <v>2021</v>
      </c>
      <c r="B117" s="108">
        <v>80</v>
      </c>
      <c r="C117" s="109" t="s">
        <v>308</v>
      </c>
      <c r="D117" s="297" t="s">
        <v>473</v>
      </c>
      <c r="E117" s="109" t="s">
        <v>474</v>
      </c>
      <c r="F117" s="298" t="s">
        <v>475</v>
      </c>
      <c r="G117" s="112">
        <v>2136.58</v>
      </c>
      <c r="H117" s="112">
        <v>82.18</v>
      </c>
      <c r="I117" s="107" t="s">
        <v>121</v>
      </c>
      <c r="J117" s="112">
        <f>IF(I117="SI", G117-H117,G117)</f>
        <v>2054.4</v>
      </c>
      <c r="K117" s="299" t="s">
        <v>122</v>
      </c>
      <c r="L117" s="108">
        <v>2021</v>
      </c>
      <c r="M117" s="108">
        <v>658</v>
      </c>
      <c r="N117" s="109" t="s">
        <v>308</v>
      </c>
      <c r="O117" s="111" t="s">
        <v>123</v>
      </c>
      <c r="P117" s="109" t="s">
        <v>124</v>
      </c>
      <c r="Q117" s="109" t="s">
        <v>125</v>
      </c>
      <c r="R117" s="108">
        <v>4</v>
      </c>
      <c r="S117" s="111" t="s">
        <v>126</v>
      </c>
      <c r="T117" s="108">
        <v>1040503</v>
      </c>
      <c r="U117" s="108">
        <v>1900</v>
      </c>
      <c r="V117" s="108">
        <v>1417</v>
      </c>
      <c r="W117" s="108">
        <v>99</v>
      </c>
      <c r="X117" s="113">
        <v>2021</v>
      </c>
      <c r="Y117" s="113">
        <v>227</v>
      </c>
      <c r="Z117" s="113">
        <v>0</v>
      </c>
      <c r="AA117" s="114" t="s">
        <v>386</v>
      </c>
      <c r="AB117" s="108">
        <v>223</v>
      </c>
      <c r="AC117" s="109" t="s">
        <v>387</v>
      </c>
      <c r="AD117" s="300" t="s">
        <v>476</v>
      </c>
      <c r="AE117" s="300" t="s">
        <v>388</v>
      </c>
      <c r="AF117" s="301">
        <f>AE117-AD117</f>
        <v>-11</v>
      </c>
      <c r="AG117" s="302">
        <f>IF(AI117="SI", 0,J117)</f>
        <v>2054.4</v>
      </c>
      <c r="AH117" s="303">
        <f>AG117*AF117</f>
        <v>-22598.400000000001</v>
      </c>
      <c r="AI117" s="304" t="s">
        <v>131</v>
      </c>
    </row>
    <row r="118" spans="1:35" x14ac:dyDescent="0.2">
      <c r="A118" s="108">
        <v>2021</v>
      </c>
      <c r="B118" s="108">
        <v>81</v>
      </c>
      <c r="C118" s="109" t="s">
        <v>310</v>
      </c>
      <c r="D118" s="297" t="s">
        <v>477</v>
      </c>
      <c r="E118" s="109" t="s">
        <v>474</v>
      </c>
      <c r="F118" s="298" t="s">
        <v>120</v>
      </c>
      <c r="G118" s="112">
        <v>176.8</v>
      </c>
      <c r="H118" s="112">
        <v>6.8</v>
      </c>
      <c r="I118" s="107" t="s">
        <v>121</v>
      </c>
      <c r="J118" s="112">
        <f>IF(I118="SI", G118-H118,G118)</f>
        <v>170</v>
      </c>
      <c r="K118" s="299" t="s">
        <v>122</v>
      </c>
      <c r="L118" s="108">
        <v>2021</v>
      </c>
      <c r="M118" s="108">
        <v>718</v>
      </c>
      <c r="N118" s="109" t="s">
        <v>310</v>
      </c>
      <c r="O118" s="111" t="s">
        <v>123</v>
      </c>
      <c r="P118" s="109" t="s">
        <v>124</v>
      </c>
      <c r="Q118" s="109" t="s">
        <v>125</v>
      </c>
      <c r="R118" s="108">
        <v>4</v>
      </c>
      <c r="S118" s="111" t="s">
        <v>126</v>
      </c>
      <c r="T118" s="108">
        <v>1010203</v>
      </c>
      <c r="U118" s="108">
        <v>140</v>
      </c>
      <c r="V118" s="108">
        <v>1066</v>
      </c>
      <c r="W118" s="108">
        <v>99</v>
      </c>
      <c r="X118" s="113">
        <v>2021</v>
      </c>
      <c r="Y118" s="113">
        <v>229</v>
      </c>
      <c r="Z118" s="113">
        <v>0</v>
      </c>
      <c r="AA118" s="114" t="s">
        <v>386</v>
      </c>
      <c r="AB118" s="108">
        <v>221</v>
      </c>
      <c r="AC118" s="109" t="s">
        <v>387</v>
      </c>
      <c r="AD118" s="300" t="s">
        <v>478</v>
      </c>
      <c r="AE118" s="300" t="s">
        <v>388</v>
      </c>
      <c r="AF118" s="301">
        <f>AE118-AD118</f>
        <v>-14</v>
      </c>
      <c r="AG118" s="302">
        <f>IF(AI118="SI", 0,J118)</f>
        <v>170</v>
      </c>
      <c r="AH118" s="303">
        <f>AG118*AF118</f>
        <v>-2380</v>
      </c>
      <c r="AI118" s="304" t="s">
        <v>131</v>
      </c>
    </row>
    <row r="119" spans="1:35" x14ac:dyDescent="0.2">
      <c r="A119" s="108">
        <v>2021</v>
      </c>
      <c r="B119" s="108">
        <v>82</v>
      </c>
      <c r="C119" s="109" t="s">
        <v>310</v>
      </c>
      <c r="D119" s="297" t="s">
        <v>479</v>
      </c>
      <c r="E119" s="109" t="s">
        <v>127</v>
      </c>
      <c r="F119" s="298" t="s">
        <v>480</v>
      </c>
      <c r="G119" s="112">
        <v>28.43</v>
      </c>
      <c r="H119" s="112">
        <v>5.13</v>
      </c>
      <c r="I119" s="107" t="s">
        <v>121</v>
      </c>
      <c r="J119" s="112">
        <f>IF(I119="SI", G119-H119,G119)</f>
        <v>23.3</v>
      </c>
      <c r="K119" s="299" t="s">
        <v>281</v>
      </c>
      <c r="L119" s="108">
        <v>2021</v>
      </c>
      <c r="M119" s="108">
        <v>466</v>
      </c>
      <c r="N119" s="109" t="s">
        <v>128</v>
      </c>
      <c r="O119" s="111" t="s">
        <v>240</v>
      </c>
      <c r="P119" s="109" t="s">
        <v>241</v>
      </c>
      <c r="Q119" s="109" t="s">
        <v>241</v>
      </c>
      <c r="R119" s="108">
        <v>2</v>
      </c>
      <c r="S119" s="111" t="s">
        <v>138</v>
      </c>
      <c r="T119" s="108">
        <v>1010503</v>
      </c>
      <c r="U119" s="108">
        <v>470</v>
      </c>
      <c r="V119" s="108">
        <v>1156</v>
      </c>
      <c r="W119" s="108">
        <v>2</v>
      </c>
      <c r="X119" s="113">
        <v>2020</v>
      </c>
      <c r="Y119" s="113">
        <v>271</v>
      </c>
      <c r="Z119" s="113">
        <v>0</v>
      </c>
      <c r="AA119" s="114" t="s">
        <v>205</v>
      </c>
      <c r="AB119" s="108">
        <v>144</v>
      </c>
      <c r="AC119" s="109" t="s">
        <v>310</v>
      </c>
      <c r="AD119" s="300" t="s">
        <v>382</v>
      </c>
      <c r="AE119" s="300" t="s">
        <v>207</v>
      </c>
      <c r="AF119" s="301">
        <f>AE119-AD119</f>
        <v>-16</v>
      </c>
      <c r="AG119" s="302">
        <f>IF(AI119="SI", 0,J119)</f>
        <v>23.3</v>
      </c>
      <c r="AH119" s="303">
        <f>AG119*AF119</f>
        <v>-372.8</v>
      </c>
      <c r="AI119" s="304" t="s">
        <v>131</v>
      </c>
    </row>
    <row r="120" spans="1:35" x14ac:dyDescent="0.2">
      <c r="A120" s="108">
        <v>2021</v>
      </c>
      <c r="B120" s="108">
        <v>82</v>
      </c>
      <c r="C120" s="109" t="s">
        <v>310</v>
      </c>
      <c r="D120" s="297" t="s">
        <v>479</v>
      </c>
      <c r="E120" s="109" t="s">
        <v>127</v>
      </c>
      <c r="F120" s="298" t="s">
        <v>481</v>
      </c>
      <c r="G120" s="112">
        <v>31.79</v>
      </c>
      <c r="H120" s="112">
        <v>5.73</v>
      </c>
      <c r="I120" s="107" t="s">
        <v>121</v>
      </c>
      <c r="J120" s="112">
        <f>IF(I120="SI", G120-H120,G120)</f>
        <v>26.06</v>
      </c>
      <c r="K120" s="299" t="s">
        <v>281</v>
      </c>
      <c r="L120" s="108">
        <v>2021</v>
      </c>
      <c r="M120" s="108">
        <v>466</v>
      </c>
      <c r="N120" s="109" t="s">
        <v>128</v>
      </c>
      <c r="O120" s="111" t="s">
        <v>240</v>
      </c>
      <c r="P120" s="109" t="s">
        <v>241</v>
      </c>
      <c r="Q120" s="109" t="s">
        <v>241</v>
      </c>
      <c r="R120" s="108">
        <v>2</v>
      </c>
      <c r="S120" s="111" t="s">
        <v>138</v>
      </c>
      <c r="T120" s="108">
        <v>1010503</v>
      </c>
      <c r="U120" s="108">
        <v>470</v>
      </c>
      <c r="V120" s="108">
        <v>1156</v>
      </c>
      <c r="W120" s="108">
        <v>2</v>
      </c>
      <c r="X120" s="113">
        <v>2020</v>
      </c>
      <c r="Y120" s="113">
        <v>271</v>
      </c>
      <c r="Z120" s="113">
        <v>0</v>
      </c>
      <c r="AA120" s="114" t="s">
        <v>205</v>
      </c>
      <c r="AB120" s="108">
        <v>144</v>
      </c>
      <c r="AC120" s="109" t="s">
        <v>310</v>
      </c>
      <c r="AD120" s="300" t="s">
        <v>382</v>
      </c>
      <c r="AE120" s="300" t="s">
        <v>207</v>
      </c>
      <c r="AF120" s="301">
        <f>AE120-AD120</f>
        <v>-16</v>
      </c>
      <c r="AG120" s="302">
        <f>IF(AI120="SI", 0,J120)</f>
        <v>26.06</v>
      </c>
      <c r="AH120" s="303">
        <f>AG120*AF120</f>
        <v>-416.96</v>
      </c>
      <c r="AI120" s="304" t="s">
        <v>131</v>
      </c>
    </row>
    <row r="121" spans="1:35" x14ac:dyDescent="0.2">
      <c r="A121" s="108">
        <v>2021</v>
      </c>
      <c r="B121" s="108">
        <v>82</v>
      </c>
      <c r="C121" s="109" t="s">
        <v>310</v>
      </c>
      <c r="D121" s="297" t="s">
        <v>479</v>
      </c>
      <c r="E121" s="109" t="s">
        <v>127</v>
      </c>
      <c r="F121" s="298" t="s">
        <v>482</v>
      </c>
      <c r="G121" s="112">
        <v>15.08</v>
      </c>
      <c r="H121" s="112">
        <v>2.72</v>
      </c>
      <c r="I121" s="107" t="s">
        <v>121</v>
      </c>
      <c r="J121" s="112">
        <f>IF(I121="SI", G121-H121,G121)</f>
        <v>12.36</v>
      </c>
      <c r="K121" s="299" t="s">
        <v>239</v>
      </c>
      <c r="L121" s="108">
        <v>2021</v>
      </c>
      <c r="M121" s="108">
        <v>466</v>
      </c>
      <c r="N121" s="109" t="s">
        <v>128</v>
      </c>
      <c r="O121" s="111" t="s">
        <v>240</v>
      </c>
      <c r="P121" s="109" t="s">
        <v>241</v>
      </c>
      <c r="Q121" s="109" t="s">
        <v>241</v>
      </c>
      <c r="R121" s="108">
        <v>2</v>
      </c>
      <c r="S121" s="111" t="s">
        <v>138</v>
      </c>
      <c r="T121" s="108">
        <v>1100503</v>
      </c>
      <c r="U121" s="108">
        <v>4210</v>
      </c>
      <c r="V121" s="108">
        <v>1656</v>
      </c>
      <c r="W121" s="108">
        <v>2</v>
      </c>
      <c r="X121" s="113">
        <v>2020</v>
      </c>
      <c r="Y121" s="113">
        <v>317</v>
      </c>
      <c r="Z121" s="113">
        <v>0</v>
      </c>
      <c r="AA121" s="114" t="s">
        <v>205</v>
      </c>
      <c r="AB121" s="108">
        <v>145</v>
      </c>
      <c r="AC121" s="109" t="s">
        <v>310</v>
      </c>
      <c r="AD121" s="300" t="s">
        <v>382</v>
      </c>
      <c r="AE121" s="300" t="s">
        <v>207</v>
      </c>
      <c r="AF121" s="301">
        <f>AE121-AD121</f>
        <v>-16</v>
      </c>
      <c r="AG121" s="302">
        <f>IF(AI121="SI", 0,J121)</f>
        <v>12.36</v>
      </c>
      <c r="AH121" s="303">
        <f>AG121*AF121</f>
        <v>-197.76</v>
      </c>
      <c r="AI121" s="304" t="s">
        <v>131</v>
      </c>
    </row>
    <row r="122" spans="1:35" x14ac:dyDescent="0.2">
      <c r="A122" s="108">
        <v>2021</v>
      </c>
      <c r="B122" s="108">
        <v>82</v>
      </c>
      <c r="C122" s="109" t="s">
        <v>310</v>
      </c>
      <c r="D122" s="297" t="s">
        <v>479</v>
      </c>
      <c r="E122" s="109" t="s">
        <v>127</v>
      </c>
      <c r="F122" s="298" t="s">
        <v>483</v>
      </c>
      <c r="G122" s="112">
        <v>285.81</v>
      </c>
      <c r="H122" s="112">
        <v>51.55</v>
      </c>
      <c r="I122" s="107" t="s">
        <v>121</v>
      </c>
      <c r="J122" s="112">
        <f>IF(I122="SI", G122-H122,G122)</f>
        <v>234.26</v>
      </c>
      <c r="K122" s="299" t="s">
        <v>282</v>
      </c>
      <c r="L122" s="108">
        <v>2021</v>
      </c>
      <c r="M122" s="108">
        <v>466</v>
      </c>
      <c r="N122" s="109" t="s">
        <v>128</v>
      </c>
      <c r="O122" s="111" t="s">
        <v>240</v>
      </c>
      <c r="P122" s="109" t="s">
        <v>241</v>
      </c>
      <c r="Q122" s="109" t="s">
        <v>241</v>
      </c>
      <c r="R122" s="108">
        <v>2</v>
      </c>
      <c r="S122" s="111" t="s">
        <v>138</v>
      </c>
      <c r="T122" s="108">
        <v>1060203</v>
      </c>
      <c r="U122" s="108">
        <v>2340</v>
      </c>
      <c r="V122" s="108">
        <v>1829</v>
      </c>
      <c r="W122" s="108">
        <v>2</v>
      </c>
      <c r="X122" s="113">
        <v>2021</v>
      </c>
      <c r="Y122" s="113">
        <v>354</v>
      </c>
      <c r="Z122" s="113">
        <v>0</v>
      </c>
      <c r="AA122" s="114" t="s">
        <v>205</v>
      </c>
      <c r="AB122" s="108">
        <v>146</v>
      </c>
      <c r="AC122" s="109" t="s">
        <v>310</v>
      </c>
      <c r="AD122" s="300" t="s">
        <v>382</v>
      </c>
      <c r="AE122" s="300" t="s">
        <v>207</v>
      </c>
      <c r="AF122" s="301">
        <f>AE122-AD122</f>
        <v>-16</v>
      </c>
      <c r="AG122" s="302">
        <f>IF(AI122="SI", 0,J122)</f>
        <v>234.26</v>
      </c>
      <c r="AH122" s="303">
        <f>AG122*AF122</f>
        <v>-3748.16</v>
      </c>
      <c r="AI122" s="304" t="s">
        <v>131</v>
      </c>
    </row>
    <row r="123" spans="1:35" x14ac:dyDescent="0.2">
      <c r="A123" s="108">
        <v>2021</v>
      </c>
      <c r="B123" s="108">
        <v>82</v>
      </c>
      <c r="C123" s="109" t="s">
        <v>310</v>
      </c>
      <c r="D123" s="297" t="s">
        <v>479</v>
      </c>
      <c r="E123" s="109" t="s">
        <v>127</v>
      </c>
      <c r="F123" s="298" t="s">
        <v>484</v>
      </c>
      <c r="G123" s="112">
        <v>23.82</v>
      </c>
      <c r="H123" s="112">
        <v>4.28</v>
      </c>
      <c r="I123" s="107" t="s">
        <v>121</v>
      </c>
      <c r="J123" s="112">
        <f>IF(I123="SI", G123-H123,G123)</f>
        <v>19.54</v>
      </c>
      <c r="K123" s="299" t="s">
        <v>282</v>
      </c>
      <c r="L123" s="108">
        <v>2021</v>
      </c>
      <c r="M123" s="108">
        <v>466</v>
      </c>
      <c r="N123" s="109" t="s">
        <v>128</v>
      </c>
      <c r="O123" s="111" t="s">
        <v>240</v>
      </c>
      <c r="P123" s="109" t="s">
        <v>241</v>
      </c>
      <c r="Q123" s="109" t="s">
        <v>241</v>
      </c>
      <c r="R123" s="108">
        <v>2</v>
      </c>
      <c r="S123" s="111" t="s">
        <v>138</v>
      </c>
      <c r="T123" s="108">
        <v>1060203</v>
      </c>
      <c r="U123" s="108">
        <v>2340</v>
      </c>
      <c r="V123" s="108">
        <v>1829</v>
      </c>
      <c r="W123" s="108">
        <v>2</v>
      </c>
      <c r="X123" s="113">
        <v>2021</v>
      </c>
      <c r="Y123" s="113">
        <v>354</v>
      </c>
      <c r="Z123" s="113">
        <v>0</v>
      </c>
      <c r="AA123" s="114" t="s">
        <v>205</v>
      </c>
      <c r="AB123" s="108">
        <v>146</v>
      </c>
      <c r="AC123" s="109" t="s">
        <v>310</v>
      </c>
      <c r="AD123" s="300" t="s">
        <v>382</v>
      </c>
      <c r="AE123" s="300" t="s">
        <v>207</v>
      </c>
      <c r="AF123" s="301">
        <f>AE123-AD123</f>
        <v>-16</v>
      </c>
      <c r="AG123" s="302">
        <f>IF(AI123="SI", 0,J123)</f>
        <v>19.54</v>
      </c>
      <c r="AH123" s="303">
        <f>AG123*AF123</f>
        <v>-312.64</v>
      </c>
      <c r="AI123" s="304" t="s">
        <v>131</v>
      </c>
    </row>
    <row r="124" spans="1:35" x14ac:dyDescent="0.2">
      <c r="A124" s="108">
        <v>2021</v>
      </c>
      <c r="B124" s="108">
        <v>82</v>
      </c>
      <c r="C124" s="109" t="s">
        <v>310</v>
      </c>
      <c r="D124" s="297" t="s">
        <v>479</v>
      </c>
      <c r="E124" s="109" t="s">
        <v>127</v>
      </c>
      <c r="F124" s="298" t="s">
        <v>485</v>
      </c>
      <c r="G124" s="112">
        <v>22.5</v>
      </c>
      <c r="H124" s="112">
        <v>4.0599999999999996</v>
      </c>
      <c r="I124" s="107" t="s">
        <v>121</v>
      </c>
      <c r="J124" s="112">
        <f>IF(I124="SI", G124-H124,G124)</f>
        <v>18.440000000000001</v>
      </c>
      <c r="K124" s="299" t="s">
        <v>281</v>
      </c>
      <c r="L124" s="108">
        <v>2021</v>
      </c>
      <c r="M124" s="108">
        <v>466</v>
      </c>
      <c r="N124" s="109" t="s">
        <v>128</v>
      </c>
      <c r="O124" s="111" t="s">
        <v>240</v>
      </c>
      <c r="P124" s="109" t="s">
        <v>241</v>
      </c>
      <c r="Q124" s="109" t="s">
        <v>241</v>
      </c>
      <c r="R124" s="108">
        <v>2</v>
      </c>
      <c r="S124" s="111" t="s">
        <v>138</v>
      </c>
      <c r="T124" s="108">
        <v>1010503</v>
      </c>
      <c r="U124" s="108">
        <v>470</v>
      </c>
      <c r="V124" s="108">
        <v>1156</v>
      </c>
      <c r="W124" s="108">
        <v>2</v>
      </c>
      <c r="X124" s="113">
        <v>2020</v>
      </c>
      <c r="Y124" s="113">
        <v>271</v>
      </c>
      <c r="Z124" s="113">
        <v>0</v>
      </c>
      <c r="AA124" s="114" t="s">
        <v>205</v>
      </c>
      <c r="AB124" s="108">
        <v>144</v>
      </c>
      <c r="AC124" s="109" t="s">
        <v>310</v>
      </c>
      <c r="AD124" s="300" t="s">
        <v>382</v>
      </c>
      <c r="AE124" s="300" t="s">
        <v>207</v>
      </c>
      <c r="AF124" s="301">
        <f>AE124-AD124</f>
        <v>-16</v>
      </c>
      <c r="AG124" s="302">
        <f>IF(AI124="SI", 0,J124)</f>
        <v>18.440000000000001</v>
      </c>
      <c r="AH124" s="303">
        <f>AG124*AF124</f>
        <v>-295.04000000000002</v>
      </c>
      <c r="AI124" s="304" t="s">
        <v>131</v>
      </c>
    </row>
    <row r="125" spans="1:35" x14ac:dyDescent="0.2">
      <c r="A125" s="108">
        <v>2021</v>
      </c>
      <c r="B125" s="108">
        <v>83</v>
      </c>
      <c r="C125" s="109" t="s">
        <v>207</v>
      </c>
      <c r="D125" s="297" t="s">
        <v>486</v>
      </c>
      <c r="E125" s="109" t="s">
        <v>474</v>
      </c>
      <c r="F125" s="298" t="s">
        <v>487</v>
      </c>
      <c r="G125" s="112">
        <v>231.8</v>
      </c>
      <c r="H125" s="112">
        <v>41.8</v>
      </c>
      <c r="I125" s="107" t="s">
        <v>121</v>
      </c>
      <c r="J125" s="112">
        <f>IF(I125="SI", G125-H125,G125)</f>
        <v>190</v>
      </c>
      <c r="K125" s="299" t="s">
        <v>488</v>
      </c>
      <c r="L125" s="108">
        <v>2021</v>
      </c>
      <c r="M125" s="108">
        <v>744</v>
      </c>
      <c r="N125" s="109" t="s">
        <v>207</v>
      </c>
      <c r="O125" s="111" t="s">
        <v>489</v>
      </c>
      <c r="P125" s="109" t="s">
        <v>490</v>
      </c>
      <c r="Q125" s="109" t="s">
        <v>125</v>
      </c>
      <c r="R125" s="108">
        <v>4</v>
      </c>
      <c r="S125" s="111" t="s">
        <v>126</v>
      </c>
      <c r="T125" s="108">
        <v>1040203</v>
      </c>
      <c r="U125" s="108">
        <v>1570</v>
      </c>
      <c r="V125" s="108">
        <v>1366</v>
      </c>
      <c r="W125" s="108">
        <v>1</v>
      </c>
      <c r="X125" s="113">
        <v>2020</v>
      </c>
      <c r="Y125" s="113">
        <v>199</v>
      </c>
      <c r="Z125" s="113">
        <v>3</v>
      </c>
      <c r="AA125" s="114" t="s">
        <v>491</v>
      </c>
      <c r="AB125" s="108">
        <v>331</v>
      </c>
      <c r="AC125" s="109" t="s">
        <v>492</v>
      </c>
      <c r="AD125" s="300" t="s">
        <v>493</v>
      </c>
      <c r="AE125" s="300" t="s">
        <v>494</v>
      </c>
      <c r="AF125" s="301">
        <f>AE125-AD125</f>
        <v>13</v>
      </c>
      <c r="AG125" s="302">
        <f>IF(AI125="SI", 0,J125)</f>
        <v>190</v>
      </c>
      <c r="AH125" s="303">
        <f>AG125*AF125</f>
        <v>2470</v>
      </c>
      <c r="AI125" s="304" t="s">
        <v>131</v>
      </c>
    </row>
    <row r="126" spans="1:35" x14ac:dyDescent="0.2">
      <c r="A126" s="108">
        <v>2021</v>
      </c>
      <c r="B126" s="108">
        <v>84</v>
      </c>
      <c r="C126" s="109" t="s">
        <v>207</v>
      </c>
      <c r="D126" s="297" t="s">
        <v>495</v>
      </c>
      <c r="E126" s="109" t="s">
        <v>474</v>
      </c>
      <c r="F126" s="298" t="s">
        <v>496</v>
      </c>
      <c r="G126" s="112">
        <v>3796.62</v>
      </c>
      <c r="H126" s="112">
        <v>345.15</v>
      </c>
      <c r="I126" s="107" t="s">
        <v>121</v>
      </c>
      <c r="J126" s="112">
        <f>IF(I126="SI", G126-H126,G126)</f>
        <v>3451.47</v>
      </c>
      <c r="K126" s="299" t="s">
        <v>125</v>
      </c>
      <c r="L126" s="108">
        <v>2021</v>
      </c>
      <c r="M126" s="108">
        <v>757</v>
      </c>
      <c r="N126" s="109" t="s">
        <v>207</v>
      </c>
      <c r="O126" s="111" t="s">
        <v>151</v>
      </c>
      <c r="P126" s="109" t="s">
        <v>152</v>
      </c>
      <c r="Q126" s="109" t="s">
        <v>125</v>
      </c>
      <c r="R126" s="108">
        <v>4</v>
      </c>
      <c r="S126" s="111" t="s">
        <v>126</v>
      </c>
      <c r="T126" s="108">
        <v>1090505</v>
      </c>
      <c r="U126" s="108">
        <v>3570</v>
      </c>
      <c r="V126" s="108">
        <v>1737</v>
      </c>
      <c r="W126" s="108">
        <v>99</v>
      </c>
      <c r="X126" s="113">
        <v>2021</v>
      </c>
      <c r="Y126" s="113">
        <v>58</v>
      </c>
      <c r="Z126" s="113">
        <v>0</v>
      </c>
      <c r="AA126" s="114" t="s">
        <v>386</v>
      </c>
      <c r="AB126" s="108">
        <v>220</v>
      </c>
      <c r="AC126" s="109" t="s">
        <v>387</v>
      </c>
      <c r="AD126" s="300" t="s">
        <v>497</v>
      </c>
      <c r="AE126" s="300" t="s">
        <v>388</v>
      </c>
      <c r="AF126" s="301">
        <f>AE126-AD126</f>
        <v>-16</v>
      </c>
      <c r="AG126" s="302">
        <f>IF(AI126="SI", 0,J126)</f>
        <v>3451.47</v>
      </c>
      <c r="AH126" s="303">
        <f>AG126*AF126</f>
        <v>-55223.519999999997</v>
      </c>
      <c r="AI126" s="304" t="s">
        <v>131</v>
      </c>
    </row>
    <row r="127" spans="1:35" x14ac:dyDescent="0.2">
      <c r="A127" s="108">
        <v>2021</v>
      </c>
      <c r="B127" s="108">
        <v>85</v>
      </c>
      <c r="C127" s="109" t="s">
        <v>207</v>
      </c>
      <c r="D127" s="297" t="s">
        <v>498</v>
      </c>
      <c r="E127" s="109" t="s">
        <v>207</v>
      </c>
      <c r="F127" s="298" t="s">
        <v>499</v>
      </c>
      <c r="G127" s="112">
        <v>711.19</v>
      </c>
      <c r="H127" s="112">
        <v>128.25</v>
      </c>
      <c r="I127" s="107" t="s">
        <v>121</v>
      </c>
      <c r="J127" s="112">
        <f>IF(I127="SI", G127-H127,G127)</f>
        <v>582.94000000000005</v>
      </c>
      <c r="K127" s="299" t="s">
        <v>500</v>
      </c>
      <c r="L127" s="108">
        <v>2021</v>
      </c>
      <c r="M127" s="108">
        <v>754</v>
      </c>
      <c r="N127" s="109" t="s">
        <v>207</v>
      </c>
      <c r="O127" s="111" t="s">
        <v>145</v>
      </c>
      <c r="P127" s="109" t="s">
        <v>146</v>
      </c>
      <c r="Q127" s="109" t="s">
        <v>147</v>
      </c>
      <c r="R127" s="108">
        <v>2</v>
      </c>
      <c r="S127" s="111" t="s">
        <v>138</v>
      </c>
      <c r="T127" s="108">
        <v>1010502</v>
      </c>
      <c r="U127" s="108">
        <v>460</v>
      </c>
      <c r="V127" s="108">
        <v>1156</v>
      </c>
      <c r="W127" s="108">
        <v>1</v>
      </c>
      <c r="X127" s="113">
        <v>2021</v>
      </c>
      <c r="Y127" s="113">
        <v>43</v>
      </c>
      <c r="Z127" s="113">
        <v>1</v>
      </c>
      <c r="AA127" s="114" t="s">
        <v>478</v>
      </c>
      <c r="AB127" s="108">
        <v>309</v>
      </c>
      <c r="AC127" s="109" t="s">
        <v>501</v>
      </c>
      <c r="AD127" s="300" t="s">
        <v>497</v>
      </c>
      <c r="AE127" s="300" t="s">
        <v>502</v>
      </c>
      <c r="AF127" s="301">
        <f>AE127-AD127</f>
        <v>5</v>
      </c>
      <c r="AG127" s="302">
        <f>IF(AI127="SI", 0,J127)</f>
        <v>582.94000000000005</v>
      </c>
      <c r="AH127" s="303">
        <f>AG127*AF127</f>
        <v>2914.7000000000003</v>
      </c>
      <c r="AI127" s="304" t="s">
        <v>131</v>
      </c>
    </row>
    <row r="128" spans="1:35" x14ac:dyDescent="0.2">
      <c r="A128" s="108">
        <v>2021</v>
      </c>
      <c r="B128" s="108">
        <v>86</v>
      </c>
      <c r="C128" s="109" t="s">
        <v>207</v>
      </c>
      <c r="D128" s="297" t="s">
        <v>503</v>
      </c>
      <c r="E128" s="109" t="s">
        <v>207</v>
      </c>
      <c r="F128" s="298" t="s">
        <v>499</v>
      </c>
      <c r="G128" s="112">
        <v>195.2</v>
      </c>
      <c r="H128" s="112">
        <v>35.200000000000003</v>
      </c>
      <c r="I128" s="107" t="s">
        <v>121</v>
      </c>
      <c r="J128" s="112">
        <f>IF(I128="SI", G128-H128,G128)</f>
        <v>160</v>
      </c>
      <c r="K128" s="299" t="s">
        <v>500</v>
      </c>
      <c r="L128" s="108">
        <v>2021</v>
      </c>
      <c r="M128" s="108">
        <v>755</v>
      </c>
      <c r="N128" s="109" t="s">
        <v>207</v>
      </c>
      <c r="O128" s="111" t="s">
        <v>145</v>
      </c>
      <c r="P128" s="109" t="s">
        <v>146</v>
      </c>
      <c r="Q128" s="109" t="s">
        <v>147</v>
      </c>
      <c r="R128" s="108">
        <v>2</v>
      </c>
      <c r="S128" s="111" t="s">
        <v>138</v>
      </c>
      <c r="T128" s="108">
        <v>1010502</v>
      </c>
      <c r="U128" s="108">
        <v>460</v>
      </c>
      <c r="V128" s="108">
        <v>1156</v>
      </c>
      <c r="W128" s="108">
        <v>1</v>
      </c>
      <c r="X128" s="113">
        <v>2021</v>
      </c>
      <c r="Y128" s="113">
        <v>43</v>
      </c>
      <c r="Z128" s="113">
        <v>2</v>
      </c>
      <c r="AA128" s="114" t="s">
        <v>478</v>
      </c>
      <c r="AB128" s="108">
        <v>310</v>
      </c>
      <c r="AC128" s="109" t="s">
        <v>501</v>
      </c>
      <c r="AD128" s="300" t="s">
        <v>497</v>
      </c>
      <c r="AE128" s="300" t="s">
        <v>502</v>
      </c>
      <c r="AF128" s="301">
        <f>AE128-AD128</f>
        <v>5</v>
      </c>
      <c r="AG128" s="302">
        <f>IF(AI128="SI", 0,J128)</f>
        <v>160</v>
      </c>
      <c r="AH128" s="303">
        <f>AG128*AF128</f>
        <v>800</v>
      </c>
      <c r="AI128" s="304" t="s">
        <v>131</v>
      </c>
    </row>
    <row r="129" spans="1:35" x14ac:dyDescent="0.2">
      <c r="A129" s="108">
        <v>2021</v>
      </c>
      <c r="B129" s="108">
        <v>87</v>
      </c>
      <c r="C129" s="109" t="s">
        <v>339</v>
      </c>
      <c r="D129" s="297" t="s">
        <v>504</v>
      </c>
      <c r="E129" s="109" t="s">
        <v>207</v>
      </c>
      <c r="F129" s="298" t="s">
        <v>444</v>
      </c>
      <c r="G129" s="112">
        <v>135.24</v>
      </c>
      <c r="H129" s="112">
        <v>24.39</v>
      </c>
      <c r="I129" s="107" t="s">
        <v>121</v>
      </c>
      <c r="J129" s="112">
        <f>IF(I129="SI", G129-H129,G129)</f>
        <v>110.85000000000001</v>
      </c>
      <c r="K129" s="299" t="s">
        <v>282</v>
      </c>
      <c r="L129" s="108">
        <v>2021</v>
      </c>
      <c r="M129" s="108">
        <v>782</v>
      </c>
      <c r="N129" s="109" t="s">
        <v>339</v>
      </c>
      <c r="O129" s="111" t="s">
        <v>445</v>
      </c>
      <c r="P129" s="109" t="s">
        <v>446</v>
      </c>
      <c r="Q129" s="109" t="s">
        <v>125</v>
      </c>
      <c r="R129" s="108">
        <v>2</v>
      </c>
      <c r="S129" s="111" t="s">
        <v>138</v>
      </c>
      <c r="T129" s="108">
        <v>1080203</v>
      </c>
      <c r="U129" s="108">
        <v>2890</v>
      </c>
      <c r="V129" s="108">
        <v>1937</v>
      </c>
      <c r="W129" s="108">
        <v>99</v>
      </c>
      <c r="X129" s="113">
        <v>2021</v>
      </c>
      <c r="Y129" s="113">
        <v>355</v>
      </c>
      <c r="Z129" s="113">
        <v>0</v>
      </c>
      <c r="AA129" s="114" t="s">
        <v>505</v>
      </c>
      <c r="AB129" s="108">
        <v>148</v>
      </c>
      <c r="AC129" s="109" t="s">
        <v>505</v>
      </c>
      <c r="AD129" s="300" t="s">
        <v>497</v>
      </c>
      <c r="AE129" s="300" t="s">
        <v>262</v>
      </c>
      <c r="AF129" s="301">
        <f>AE129-AD129</f>
        <v>-24</v>
      </c>
      <c r="AG129" s="302">
        <f>IF(AI129="SI", 0,J129)</f>
        <v>110.85000000000001</v>
      </c>
      <c r="AH129" s="303">
        <f>AG129*AF129</f>
        <v>-2660.4</v>
      </c>
      <c r="AI129" s="304" t="s">
        <v>131</v>
      </c>
    </row>
    <row r="130" spans="1:35" x14ac:dyDescent="0.2">
      <c r="A130" s="108">
        <v>2021</v>
      </c>
      <c r="B130" s="108">
        <v>88</v>
      </c>
      <c r="C130" s="109" t="s">
        <v>339</v>
      </c>
      <c r="D130" s="297" t="s">
        <v>506</v>
      </c>
      <c r="E130" s="109" t="s">
        <v>474</v>
      </c>
      <c r="F130" s="298" t="s">
        <v>507</v>
      </c>
      <c r="G130" s="112">
        <v>219.6</v>
      </c>
      <c r="H130" s="112">
        <v>39.6</v>
      </c>
      <c r="I130" s="107" t="s">
        <v>121</v>
      </c>
      <c r="J130" s="112">
        <f>IF(I130="SI", G130-H130,G130)</f>
        <v>180</v>
      </c>
      <c r="K130" s="299" t="s">
        <v>508</v>
      </c>
      <c r="L130" s="108">
        <v>2021</v>
      </c>
      <c r="M130" s="108">
        <v>783</v>
      </c>
      <c r="N130" s="109" t="s">
        <v>339</v>
      </c>
      <c r="O130" s="111" t="s">
        <v>164</v>
      </c>
      <c r="P130" s="109" t="s">
        <v>165</v>
      </c>
      <c r="Q130" s="109" t="s">
        <v>125</v>
      </c>
      <c r="R130" s="108">
        <v>4</v>
      </c>
      <c r="S130" s="111" t="s">
        <v>126</v>
      </c>
      <c r="T130" s="108">
        <v>1100403</v>
      </c>
      <c r="U130" s="108">
        <v>4100</v>
      </c>
      <c r="V130" s="108">
        <v>1574</v>
      </c>
      <c r="W130" s="108">
        <v>1</v>
      </c>
      <c r="X130" s="113">
        <v>2021</v>
      </c>
      <c r="Y130" s="113">
        <v>349</v>
      </c>
      <c r="Z130" s="113">
        <v>0</v>
      </c>
      <c r="AA130" s="114" t="s">
        <v>386</v>
      </c>
      <c r="AB130" s="108">
        <v>219</v>
      </c>
      <c r="AC130" s="109" t="s">
        <v>387</v>
      </c>
      <c r="AD130" s="300" t="s">
        <v>497</v>
      </c>
      <c r="AE130" s="300" t="s">
        <v>388</v>
      </c>
      <c r="AF130" s="301">
        <f>AE130-AD130</f>
        <v>-16</v>
      </c>
      <c r="AG130" s="302">
        <f>IF(AI130="SI", 0,J130)</f>
        <v>180</v>
      </c>
      <c r="AH130" s="303">
        <f>AG130*AF130</f>
        <v>-2880</v>
      </c>
      <c r="AI130" s="304" t="s">
        <v>131</v>
      </c>
    </row>
    <row r="131" spans="1:35" x14ac:dyDescent="0.2">
      <c r="A131" s="108">
        <v>2021</v>
      </c>
      <c r="B131" s="108">
        <v>89</v>
      </c>
      <c r="C131" s="109" t="s">
        <v>339</v>
      </c>
      <c r="D131" s="297" t="s">
        <v>509</v>
      </c>
      <c r="E131" s="109" t="s">
        <v>474</v>
      </c>
      <c r="F131" s="298" t="s">
        <v>510</v>
      </c>
      <c r="G131" s="112">
        <v>282.06</v>
      </c>
      <c r="H131" s="112">
        <v>50.86</v>
      </c>
      <c r="I131" s="107" t="s">
        <v>121</v>
      </c>
      <c r="J131" s="112">
        <f>IF(I131="SI", G131-H131,G131)</f>
        <v>231.2</v>
      </c>
      <c r="K131" s="299" t="s">
        <v>511</v>
      </c>
      <c r="L131" s="108">
        <v>2021</v>
      </c>
      <c r="M131" s="108">
        <v>784</v>
      </c>
      <c r="N131" s="109" t="s">
        <v>339</v>
      </c>
      <c r="O131" s="111" t="s">
        <v>164</v>
      </c>
      <c r="P131" s="109" t="s">
        <v>165</v>
      </c>
      <c r="Q131" s="109" t="s">
        <v>125</v>
      </c>
      <c r="R131" s="108">
        <v>1</v>
      </c>
      <c r="S131" s="111" t="s">
        <v>166</v>
      </c>
      <c r="T131" s="108">
        <v>1010203</v>
      </c>
      <c r="U131" s="108">
        <v>140</v>
      </c>
      <c r="V131" s="108">
        <v>1043</v>
      </c>
      <c r="W131" s="108">
        <v>1</v>
      </c>
      <c r="X131" s="113">
        <v>2021</v>
      </c>
      <c r="Y131" s="113">
        <v>343</v>
      </c>
      <c r="Z131" s="113">
        <v>0</v>
      </c>
      <c r="AA131" s="114" t="s">
        <v>501</v>
      </c>
      <c r="AB131" s="108">
        <v>313</v>
      </c>
      <c r="AC131" s="109" t="s">
        <v>501</v>
      </c>
      <c r="AD131" s="300" t="s">
        <v>497</v>
      </c>
      <c r="AE131" s="300" t="s">
        <v>502</v>
      </c>
      <c r="AF131" s="301">
        <f>AE131-AD131</f>
        <v>5</v>
      </c>
      <c r="AG131" s="302">
        <f>IF(AI131="SI", 0,J131)</f>
        <v>231.2</v>
      </c>
      <c r="AH131" s="303">
        <f>AG131*AF131</f>
        <v>1156</v>
      </c>
      <c r="AI131" s="304" t="s">
        <v>131</v>
      </c>
    </row>
    <row r="132" spans="1:35" x14ac:dyDescent="0.2">
      <c r="A132" s="108">
        <v>2021</v>
      </c>
      <c r="B132" s="108">
        <v>90</v>
      </c>
      <c r="C132" s="109" t="s">
        <v>505</v>
      </c>
      <c r="D132" s="297" t="s">
        <v>512</v>
      </c>
      <c r="E132" s="109" t="s">
        <v>505</v>
      </c>
      <c r="F132" s="298" t="s">
        <v>513</v>
      </c>
      <c r="G132" s="112">
        <v>12876.83</v>
      </c>
      <c r="H132" s="112">
        <v>1170.6199999999999</v>
      </c>
      <c r="I132" s="107" t="s">
        <v>121</v>
      </c>
      <c r="J132" s="112">
        <f>IF(I132="SI", G132-H132,G132)</f>
        <v>11706.21</v>
      </c>
      <c r="K132" s="299" t="s">
        <v>125</v>
      </c>
      <c r="L132" s="108">
        <v>2021</v>
      </c>
      <c r="M132" s="108">
        <v>843</v>
      </c>
      <c r="N132" s="109" t="s">
        <v>505</v>
      </c>
      <c r="O132" s="111" t="s">
        <v>151</v>
      </c>
      <c r="P132" s="109" t="s">
        <v>152</v>
      </c>
      <c r="Q132" s="109" t="s">
        <v>125</v>
      </c>
      <c r="R132" s="108">
        <v>4</v>
      </c>
      <c r="S132" s="111" t="s">
        <v>126</v>
      </c>
      <c r="T132" s="108">
        <v>1090505</v>
      </c>
      <c r="U132" s="108">
        <v>3570</v>
      </c>
      <c r="V132" s="108">
        <v>1737</v>
      </c>
      <c r="W132" s="108">
        <v>99</v>
      </c>
      <c r="X132" s="113">
        <v>2021</v>
      </c>
      <c r="Y132" s="113">
        <v>58</v>
      </c>
      <c r="Z132" s="113">
        <v>0</v>
      </c>
      <c r="AA132" s="114" t="s">
        <v>386</v>
      </c>
      <c r="AB132" s="108">
        <v>220</v>
      </c>
      <c r="AC132" s="109" t="s">
        <v>387</v>
      </c>
      <c r="AD132" s="300" t="s">
        <v>501</v>
      </c>
      <c r="AE132" s="300" t="s">
        <v>388</v>
      </c>
      <c r="AF132" s="301">
        <f>AE132-AD132</f>
        <v>-20</v>
      </c>
      <c r="AG132" s="302">
        <f>IF(AI132="SI", 0,J132)</f>
        <v>11706.21</v>
      </c>
      <c r="AH132" s="303">
        <f>AG132*AF132</f>
        <v>-234124.19999999998</v>
      </c>
      <c r="AI132" s="304" t="s">
        <v>131</v>
      </c>
    </row>
    <row r="133" spans="1:35" x14ac:dyDescent="0.2">
      <c r="A133" s="108">
        <v>2021</v>
      </c>
      <c r="B133" s="108">
        <v>91</v>
      </c>
      <c r="C133" s="109" t="s">
        <v>505</v>
      </c>
      <c r="D133" s="297" t="s">
        <v>514</v>
      </c>
      <c r="E133" s="109" t="s">
        <v>207</v>
      </c>
      <c r="F133" s="298" t="s">
        <v>515</v>
      </c>
      <c r="G133" s="112">
        <v>342.77</v>
      </c>
      <c r="H133" s="112">
        <v>61.81</v>
      </c>
      <c r="I133" s="107" t="s">
        <v>121</v>
      </c>
      <c r="J133" s="112">
        <f>IF(I133="SI", G133-H133,G133)</f>
        <v>280.95999999999998</v>
      </c>
      <c r="K133" s="299" t="s">
        <v>247</v>
      </c>
      <c r="L133" s="108">
        <v>2021</v>
      </c>
      <c r="M133" s="108">
        <v>824</v>
      </c>
      <c r="N133" s="109" t="s">
        <v>505</v>
      </c>
      <c r="O133" s="111" t="s">
        <v>248</v>
      </c>
      <c r="P133" s="109" t="s">
        <v>249</v>
      </c>
      <c r="Q133" s="109" t="s">
        <v>125</v>
      </c>
      <c r="R133" s="108">
        <v>1</v>
      </c>
      <c r="S133" s="111" t="s">
        <v>166</v>
      </c>
      <c r="T133" s="108">
        <v>1010203</v>
      </c>
      <c r="U133" s="108">
        <v>140</v>
      </c>
      <c r="V133" s="108">
        <v>1043</v>
      </c>
      <c r="W133" s="108">
        <v>2</v>
      </c>
      <c r="X133" s="113">
        <v>2021</v>
      </c>
      <c r="Y133" s="113">
        <v>348</v>
      </c>
      <c r="Z133" s="113">
        <v>0</v>
      </c>
      <c r="AA133" s="114" t="s">
        <v>505</v>
      </c>
      <c r="AB133" s="108">
        <v>149</v>
      </c>
      <c r="AC133" s="109" t="s">
        <v>505</v>
      </c>
      <c r="AD133" s="300" t="s">
        <v>501</v>
      </c>
      <c r="AE133" s="300" t="s">
        <v>262</v>
      </c>
      <c r="AF133" s="301">
        <f>AE133-AD133</f>
        <v>-28</v>
      </c>
      <c r="AG133" s="302">
        <f>IF(AI133="SI", 0,J133)</f>
        <v>280.95999999999998</v>
      </c>
      <c r="AH133" s="303">
        <f>AG133*AF133</f>
        <v>-7866.8799999999992</v>
      </c>
      <c r="AI133" s="304" t="s">
        <v>131</v>
      </c>
    </row>
    <row r="134" spans="1:35" x14ac:dyDescent="0.2">
      <c r="A134" s="108">
        <v>2021</v>
      </c>
      <c r="B134" s="108">
        <v>92</v>
      </c>
      <c r="C134" s="109" t="s">
        <v>505</v>
      </c>
      <c r="D134" s="297" t="s">
        <v>516</v>
      </c>
      <c r="E134" s="109" t="s">
        <v>207</v>
      </c>
      <c r="F134" s="298" t="s">
        <v>515</v>
      </c>
      <c r="G134" s="112">
        <v>134.85</v>
      </c>
      <c r="H134" s="112">
        <v>24.32</v>
      </c>
      <c r="I134" s="107" t="s">
        <v>121</v>
      </c>
      <c r="J134" s="112">
        <f>IF(I134="SI", G134-H134,G134)</f>
        <v>110.53</v>
      </c>
      <c r="K134" s="299" t="s">
        <v>247</v>
      </c>
      <c r="L134" s="108">
        <v>2021</v>
      </c>
      <c r="M134" s="108">
        <v>827</v>
      </c>
      <c r="N134" s="109" t="s">
        <v>505</v>
      </c>
      <c r="O134" s="111" t="s">
        <v>248</v>
      </c>
      <c r="P134" s="109" t="s">
        <v>249</v>
      </c>
      <c r="Q134" s="109" t="s">
        <v>125</v>
      </c>
      <c r="R134" s="108">
        <v>1</v>
      </c>
      <c r="S134" s="111" t="s">
        <v>166</v>
      </c>
      <c r="T134" s="108">
        <v>1010203</v>
      </c>
      <c r="U134" s="108">
        <v>140</v>
      </c>
      <c r="V134" s="108">
        <v>1043</v>
      </c>
      <c r="W134" s="108">
        <v>2</v>
      </c>
      <c r="X134" s="113">
        <v>2021</v>
      </c>
      <c r="Y134" s="113">
        <v>348</v>
      </c>
      <c r="Z134" s="113">
        <v>0</v>
      </c>
      <c r="AA134" s="114" t="s">
        <v>505</v>
      </c>
      <c r="AB134" s="108">
        <v>149</v>
      </c>
      <c r="AC134" s="109" t="s">
        <v>505</v>
      </c>
      <c r="AD134" s="300" t="s">
        <v>501</v>
      </c>
      <c r="AE134" s="300" t="s">
        <v>262</v>
      </c>
      <c r="AF134" s="301">
        <f>AE134-AD134</f>
        <v>-28</v>
      </c>
      <c r="AG134" s="302">
        <f>IF(AI134="SI", 0,J134)</f>
        <v>110.53</v>
      </c>
      <c r="AH134" s="303">
        <f>AG134*AF134</f>
        <v>-3094.84</v>
      </c>
      <c r="AI134" s="304" t="s">
        <v>131</v>
      </c>
    </row>
    <row r="135" spans="1:35" x14ac:dyDescent="0.2">
      <c r="A135" s="108">
        <v>2021</v>
      </c>
      <c r="B135" s="108">
        <v>93</v>
      </c>
      <c r="C135" s="109" t="s">
        <v>505</v>
      </c>
      <c r="D135" s="297" t="s">
        <v>517</v>
      </c>
      <c r="E135" s="109" t="s">
        <v>207</v>
      </c>
      <c r="F135" s="298" t="s">
        <v>515</v>
      </c>
      <c r="G135" s="112">
        <v>114.89</v>
      </c>
      <c r="H135" s="112">
        <v>20.72</v>
      </c>
      <c r="I135" s="107" t="s">
        <v>121</v>
      </c>
      <c r="J135" s="112">
        <f>IF(I135="SI", G135-H135,G135)</f>
        <v>94.17</v>
      </c>
      <c r="K135" s="299" t="s">
        <v>247</v>
      </c>
      <c r="L135" s="108">
        <v>2021</v>
      </c>
      <c r="M135" s="108">
        <v>821</v>
      </c>
      <c r="N135" s="109" t="s">
        <v>505</v>
      </c>
      <c r="O135" s="111" t="s">
        <v>248</v>
      </c>
      <c r="P135" s="109" t="s">
        <v>249</v>
      </c>
      <c r="Q135" s="109" t="s">
        <v>125</v>
      </c>
      <c r="R135" s="108">
        <v>1</v>
      </c>
      <c r="S135" s="111" t="s">
        <v>166</v>
      </c>
      <c r="T135" s="108">
        <v>1010203</v>
      </c>
      <c r="U135" s="108">
        <v>140</v>
      </c>
      <c r="V135" s="108">
        <v>1043</v>
      </c>
      <c r="W135" s="108">
        <v>2</v>
      </c>
      <c r="X135" s="113">
        <v>2021</v>
      </c>
      <c r="Y135" s="113">
        <v>348</v>
      </c>
      <c r="Z135" s="113">
        <v>0</v>
      </c>
      <c r="AA135" s="114" t="s">
        <v>505</v>
      </c>
      <c r="AB135" s="108">
        <v>149</v>
      </c>
      <c r="AC135" s="109" t="s">
        <v>505</v>
      </c>
      <c r="AD135" s="300" t="s">
        <v>501</v>
      </c>
      <c r="AE135" s="300" t="s">
        <v>262</v>
      </c>
      <c r="AF135" s="301">
        <f>AE135-AD135</f>
        <v>-28</v>
      </c>
      <c r="AG135" s="302">
        <f>IF(AI135="SI", 0,J135)</f>
        <v>94.17</v>
      </c>
      <c r="AH135" s="303">
        <f>AG135*AF135</f>
        <v>-2636.76</v>
      </c>
      <c r="AI135" s="304" t="s">
        <v>131</v>
      </c>
    </row>
    <row r="136" spans="1:35" x14ac:dyDescent="0.2">
      <c r="A136" s="108">
        <v>2021</v>
      </c>
      <c r="B136" s="108">
        <v>94</v>
      </c>
      <c r="C136" s="109" t="s">
        <v>505</v>
      </c>
      <c r="D136" s="297" t="s">
        <v>518</v>
      </c>
      <c r="E136" s="109" t="s">
        <v>207</v>
      </c>
      <c r="F136" s="298" t="s">
        <v>515</v>
      </c>
      <c r="G136" s="112">
        <v>149.4</v>
      </c>
      <c r="H136" s="112">
        <v>26.94</v>
      </c>
      <c r="I136" s="107" t="s">
        <v>121</v>
      </c>
      <c r="J136" s="112">
        <f>IF(I136="SI", G136-H136,G136)</f>
        <v>122.46000000000001</v>
      </c>
      <c r="K136" s="299" t="s">
        <v>247</v>
      </c>
      <c r="L136" s="108">
        <v>2021</v>
      </c>
      <c r="M136" s="108">
        <v>826</v>
      </c>
      <c r="N136" s="109" t="s">
        <v>505</v>
      </c>
      <c r="O136" s="111" t="s">
        <v>248</v>
      </c>
      <c r="P136" s="109" t="s">
        <v>249</v>
      </c>
      <c r="Q136" s="109" t="s">
        <v>125</v>
      </c>
      <c r="R136" s="108">
        <v>4</v>
      </c>
      <c r="S136" s="111" t="s">
        <v>126</v>
      </c>
      <c r="T136" s="108">
        <v>1040103</v>
      </c>
      <c r="U136" s="108">
        <v>1460</v>
      </c>
      <c r="V136" s="108">
        <v>1346</v>
      </c>
      <c r="W136" s="108">
        <v>2</v>
      </c>
      <c r="X136" s="113">
        <v>2021</v>
      </c>
      <c r="Y136" s="113">
        <v>366</v>
      </c>
      <c r="Z136" s="113">
        <v>0</v>
      </c>
      <c r="AA136" s="114" t="s">
        <v>505</v>
      </c>
      <c r="AB136" s="108">
        <v>150</v>
      </c>
      <c r="AC136" s="109" t="s">
        <v>505</v>
      </c>
      <c r="AD136" s="300" t="s">
        <v>501</v>
      </c>
      <c r="AE136" s="300" t="s">
        <v>262</v>
      </c>
      <c r="AF136" s="301">
        <f>AE136-AD136</f>
        <v>-28</v>
      </c>
      <c r="AG136" s="302">
        <f>IF(AI136="SI", 0,J136)</f>
        <v>122.46000000000001</v>
      </c>
      <c r="AH136" s="303">
        <f>AG136*AF136</f>
        <v>-3428.88</v>
      </c>
      <c r="AI136" s="304" t="s">
        <v>131</v>
      </c>
    </row>
    <row r="137" spans="1:35" x14ac:dyDescent="0.2">
      <c r="A137" s="108">
        <v>2021</v>
      </c>
      <c r="B137" s="108">
        <v>95</v>
      </c>
      <c r="C137" s="109" t="s">
        <v>505</v>
      </c>
      <c r="D137" s="297" t="s">
        <v>519</v>
      </c>
      <c r="E137" s="109" t="s">
        <v>207</v>
      </c>
      <c r="F137" s="298" t="s">
        <v>515</v>
      </c>
      <c r="G137" s="112">
        <v>149.28</v>
      </c>
      <c r="H137" s="112">
        <v>26.92</v>
      </c>
      <c r="I137" s="107" t="s">
        <v>121</v>
      </c>
      <c r="J137" s="112">
        <f>IF(I137="SI", G137-H137,G137)</f>
        <v>122.36</v>
      </c>
      <c r="K137" s="299" t="s">
        <v>247</v>
      </c>
      <c r="L137" s="108">
        <v>2021</v>
      </c>
      <c r="M137" s="108">
        <v>825</v>
      </c>
      <c r="N137" s="109" t="s">
        <v>505</v>
      </c>
      <c r="O137" s="111" t="s">
        <v>248</v>
      </c>
      <c r="P137" s="109" t="s">
        <v>249</v>
      </c>
      <c r="Q137" s="109" t="s">
        <v>125</v>
      </c>
      <c r="R137" s="108">
        <v>4</v>
      </c>
      <c r="S137" s="111" t="s">
        <v>126</v>
      </c>
      <c r="T137" s="108">
        <v>1040203</v>
      </c>
      <c r="U137" s="108">
        <v>1570</v>
      </c>
      <c r="V137" s="108">
        <v>1366</v>
      </c>
      <c r="W137" s="108">
        <v>2</v>
      </c>
      <c r="X137" s="113">
        <v>2021</v>
      </c>
      <c r="Y137" s="113">
        <v>367</v>
      </c>
      <c r="Z137" s="113">
        <v>0</v>
      </c>
      <c r="AA137" s="114" t="s">
        <v>505</v>
      </c>
      <c r="AB137" s="108">
        <v>151</v>
      </c>
      <c r="AC137" s="109" t="s">
        <v>505</v>
      </c>
      <c r="AD137" s="300" t="s">
        <v>501</v>
      </c>
      <c r="AE137" s="300" t="s">
        <v>262</v>
      </c>
      <c r="AF137" s="301">
        <f>AE137-AD137</f>
        <v>-28</v>
      </c>
      <c r="AG137" s="302">
        <f>IF(AI137="SI", 0,J137)</f>
        <v>122.36</v>
      </c>
      <c r="AH137" s="303">
        <f>AG137*AF137</f>
        <v>-3426.08</v>
      </c>
      <c r="AI137" s="304" t="s">
        <v>131</v>
      </c>
    </row>
    <row r="138" spans="1:35" x14ac:dyDescent="0.2">
      <c r="A138" s="108">
        <v>2021</v>
      </c>
      <c r="B138" s="108">
        <v>96</v>
      </c>
      <c r="C138" s="109" t="s">
        <v>505</v>
      </c>
      <c r="D138" s="297" t="s">
        <v>520</v>
      </c>
      <c r="E138" s="109" t="s">
        <v>207</v>
      </c>
      <c r="F138" s="298" t="s">
        <v>515</v>
      </c>
      <c r="G138" s="112">
        <v>82.96</v>
      </c>
      <c r="H138" s="112">
        <v>14.96</v>
      </c>
      <c r="I138" s="107" t="s">
        <v>121</v>
      </c>
      <c r="J138" s="112">
        <f>IF(I138="SI", G138-H138,G138)</f>
        <v>68</v>
      </c>
      <c r="K138" s="299" t="s">
        <v>247</v>
      </c>
      <c r="L138" s="108">
        <v>2021</v>
      </c>
      <c r="M138" s="108">
        <v>823</v>
      </c>
      <c r="N138" s="109" t="s">
        <v>505</v>
      </c>
      <c r="O138" s="111" t="s">
        <v>248</v>
      </c>
      <c r="P138" s="109" t="s">
        <v>249</v>
      </c>
      <c r="Q138" s="109" t="s">
        <v>125</v>
      </c>
      <c r="R138" s="108">
        <v>4</v>
      </c>
      <c r="S138" s="111" t="s">
        <v>126</v>
      </c>
      <c r="T138" s="108">
        <v>1040203</v>
      </c>
      <c r="U138" s="108">
        <v>1570</v>
      </c>
      <c r="V138" s="108">
        <v>1366</v>
      </c>
      <c r="W138" s="108">
        <v>2</v>
      </c>
      <c r="X138" s="113">
        <v>2021</v>
      </c>
      <c r="Y138" s="113">
        <v>367</v>
      </c>
      <c r="Z138" s="113">
        <v>0</v>
      </c>
      <c r="AA138" s="114" t="s">
        <v>505</v>
      </c>
      <c r="AB138" s="108">
        <v>151</v>
      </c>
      <c r="AC138" s="109" t="s">
        <v>505</v>
      </c>
      <c r="AD138" s="300" t="s">
        <v>501</v>
      </c>
      <c r="AE138" s="300" t="s">
        <v>262</v>
      </c>
      <c r="AF138" s="301">
        <f>AE138-AD138</f>
        <v>-28</v>
      </c>
      <c r="AG138" s="302">
        <f>IF(AI138="SI", 0,J138)</f>
        <v>68</v>
      </c>
      <c r="AH138" s="303">
        <f>AG138*AF138</f>
        <v>-1904</v>
      </c>
      <c r="AI138" s="304" t="s">
        <v>131</v>
      </c>
    </row>
    <row r="139" spans="1:35" x14ac:dyDescent="0.2">
      <c r="A139" s="108">
        <v>2021</v>
      </c>
      <c r="B139" s="108">
        <v>97</v>
      </c>
      <c r="C139" s="109" t="s">
        <v>505</v>
      </c>
      <c r="D139" s="297" t="s">
        <v>521</v>
      </c>
      <c r="E139" s="109" t="s">
        <v>207</v>
      </c>
      <c r="F139" s="298" t="s">
        <v>515</v>
      </c>
      <c r="G139" s="112">
        <v>74.180000000000007</v>
      </c>
      <c r="H139" s="112">
        <v>13.38</v>
      </c>
      <c r="I139" s="107" t="s">
        <v>121</v>
      </c>
      <c r="J139" s="112">
        <f>IF(I139="SI", G139-H139,G139)</f>
        <v>60.800000000000004</v>
      </c>
      <c r="K139" s="299" t="s">
        <v>247</v>
      </c>
      <c r="L139" s="108">
        <v>2021</v>
      </c>
      <c r="M139" s="108">
        <v>822</v>
      </c>
      <c r="N139" s="109" t="s">
        <v>505</v>
      </c>
      <c r="O139" s="111" t="s">
        <v>248</v>
      </c>
      <c r="P139" s="109" t="s">
        <v>249</v>
      </c>
      <c r="Q139" s="109" t="s">
        <v>125</v>
      </c>
      <c r="R139" s="108">
        <v>4</v>
      </c>
      <c r="S139" s="111" t="s">
        <v>126</v>
      </c>
      <c r="T139" s="108">
        <v>1040203</v>
      </c>
      <c r="U139" s="108">
        <v>1570</v>
      </c>
      <c r="V139" s="108">
        <v>1366</v>
      </c>
      <c r="W139" s="108">
        <v>2</v>
      </c>
      <c r="X139" s="113">
        <v>2021</v>
      </c>
      <c r="Y139" s="113">
        <v>367</v>
      </c>
      <c r="Z139" s="113">
        <v>0</v>
      </c>
      <c r="AA139" s="114" t="s">
        <v>505</v>
      </c>
      <c r="AB139" s="108">
        <v>151</v>
      </c>
      <c r="AC139" s="109" t="s">
        <v>505</v>
      </c>
      <c r="AD139" s="300" t="s">
        <v>501</v>
      </c>
      <c r="AE139" s="300" t="s">
        <v>262</v>
      </c>
      <c r="AF139" s="301">
        <f>AE139-AD139</f>
        <v>-28</v>
      </c>
      <c r="AG139" s="302">
        <f>IF(AI139="SI", 0,J139)</f>
        <v>60.800000000000004</v>
      </c>
      <c r="AH139" s="303">
        <f>AG139*AF139</f>
        <v>-1702.4</v>
      </c>
      <c r="AI139" s="304" t="s">
        <v>131</v>
      </c>
    </row>
    <row r="140" spans="1:35" x14ac:dyDescent="0.2">
      <c r="A140" s="108">
        <v>2021</v>
      </c>
      <c r="B140" s="108">
        <v>98</v>
      </c>
      <c r="C140" s="109" t="s">
        <v>505</v>
      </c>
      <c r="D140" s="297" t="s">
        <v>522</v>
      </c>
      <c r="E140" s="109" t="s">
        <v>339</v>
      </c>
      <c r="F140" s="298" t="s">
        <v>523</v>
      </c>
      <c r="G140" s="112">
        <v>982.99</v>
      </c>
      <c r="H140" s="112">
        <v>177.26</v>
      </c>
      <c r="I140" s="107" t="s">
        <v>121</v>
      </c>
      <c r="J140" s="112">
        <f>IF(I140="SI", G140-H140,G140)</f>
        <v>805.73</v>
      </c>
      <c r="K140" s="299" t="s">
        <v>524</v>
      </c>
      <c r="L140" s="108">
        <v>2021</v>
      </c>
      <c r="M140" s="108">
        <v>828</v>
      </c>
      <c r="N140" s="109" t="s">
        <v>505</v>
      </c>
      <c r="O140" s="111" t="s">
        <v>525</v>
      </c>
      <c r="P140" s="109" t="s">
        <v>526</v>
      </c>
      <c r="Q140" s="109" t="s">
        <v>527</v>
      </c>
      <c r="R140" s="108">
        <v>4</v>
      </c>
      <c r="S140" s="111" t="s">
        <v>126</v>
      </c>
      <c r="T140" s="108">
        <v>1100102</v>
      </c>
      <c r="U140" s="108">
        <v>3760</v>
      </c>
      <c r="V140" s="108">
        <v>1782</v>
      </c>
      <c r="W140" s="108">
        <v>99</v>
      </c>
      <c r="X140" s="113">
        <v>2020</v>
      </c>
      <c r="Y140" s="113">
        <v>287</v>
      </c>
      <c r="Z140" s="113">
        <v>0</v>
      </c>
      <c r="AA140" s="114" t="s">
        <v>528</v>
      </c>
      <c r="AB140" s="108">
        <v>238</v>
      </c>
      <c r="AC140" s="109" t="s">
        <v>529</v>
      </c>
      <c r="AD140" s="300" t="s">
        <v>530</v>
      </c>
      <c r="AE140" s="300" t="s">
        <v>531</v>
      </c>
      <c r="AF140" s="301">
        <f>AE140-AD140</f>
        <v>-9</v>
      </c>
      <c r="AG140" s="302">
        <f>IF(AI140="SI", 0,J140)</f>
        <v>805.73</v>
      </c>
      <c r="AH140" s="303">
        <f>AG140*AF140</f>
        <v>-7251.57</v>
      </c>
      <c r="AI140" s="304" t="s">
        <v>131</v>
      </c>
    </row>
    <row r="141" spans="1:35" x14ac:dyDescent="0.2">
      <c r="A141" s="108">
        <v>2021</v>
      </c>
      <c r="B141" s="108">
        <v>99</v>
      </c>
      <c r="C141" s="109" t="s">
        <v>194</v>
      </c>
      <c r="D141" s="297" t="s">
        <v>532</v>
      </c>
      <c r="E141" s="109" t="s">
        <v>403</v>
      </c>
      <c r="F141" s="298" t="s">
        <v>533</v>
      </c>
      <c r="G141" s="112">
        <v>17.329999999999998</v>
      </c>
      <c r="H141" s="112">
        <v>0.67</v>
      </c>
      <c r="I141" s="107" t="s">
        <v>121</v>
      </c>
      <c r="J141" s="112">
        <f>IF(I141="SI", G141-H141,G141)</f>
        <v>16.659999999999997</v>
      </c>
      <c r="K141" s="299" t="s">
        <v>122</v>
      </c>
      <c r="L141" s="108">
        <v>2021</v>
      </c>
      <c r="M141" s="108">
        <v>881</v>
      </c>
      <c r="N141" s="109" t="s">
        <v>194</v>
      </c>
      <c r="O141" s="111" t="s">
        <v>123</v>
      </c>
      <c r="P141" s="109" t="s">
        <v>124</v>
      </c>
      <c r="Q141" s="109" t="s">
        <v>125</v>
      </c>
      <c r="R141" s="108">
        <v>4</v>
      </c>
      <c r="S141" s="111" t="s">
        <v>126</v>
      </c>
      <c r="T141" s="108">
        <v>1040503</v>
      </c>
      <c r="U141" s="108">
        <v>1900</v>
      </c>
      <c r="V141" s="108">
        <v>1417</v>
      </c>
      <c r="W141" s="108">
        <v>99</v>
      </c>
      <c r="X141" s="113">
        <v>2021</v>
      </c>
      <c r="Y141" s="113">
        <v>98</v>
      </c>
      <c r="Z141" s="113">
        <v>0</v>
      </c>
      <c r="AA141" s="114" t="s">
        <v>491</v>
      </c>
      <c r="AB141" s="108">
        <v>340</v>
      </c>
      <c r="AC141" s="109" t="s">
        <v>492</v>
      </c>
      <c r="AD141" s="300" t="s">
        <v>502</v>
      </c>
      <c r="AE141" s="300" t="s">
        <v>494</v>
      </c>
      <c r="AF141" s="301">
        <f>AE141-AD141</f>
        <v>7</v>
      </c>
      <c r="AG141" s="302">
        <f>IF(AI141="SI", 0,J141)</f>
        <v>16.659999999999997</v>
      </c>
      <c r="AH141" s="303">
        <f>AG141*AF141</f>
        <v>116.61999999999998</v>
      </c>
      <c r="AI141" s="304" t="s">
        <v>131</v>
      </c>
    </row>
    <row r="142" spans="1:35" x14ac:dyDescent="0.2">
      <c r="A142" s="108">
        <v>2021</v>
      </c>
      <c r="B142" s="108">
        <v>99</v>
      </c>
      <c r="C142" s="109" t="s">
        <v>194</v>
      </c>
      <c r="D142" s="297" t="s">
        <v>532</v>
      </c>
      <c r="E142" s="109" t="s">
        <v>403</v>
      </c>
      <c r="F142" s="298" t="s">
        <v>534</v>
      </c>
      <c r="G142" s="112">
        <v>382.06</v>
      </c>
      <c r="H142" s="112">
        <v>14.69</v>
      </c>
      <c r="I142" s="107" t="s">
        <v>121</v>
      </c>
      <c r="J142" s="112">
        <f>IF(I142="SI", G142-H142,G142)</f>
        <v>367.37</v>
      </c>
      <c r="K142" s="299" t="s">
        <v>122</v>
      </c>
      <c r="L142" s="108">
        <v>2021</v>
      </c>
      <c r="M142" s="108">
        <v>881</v>
      </c>
      <c r="N142" s="109" t="s">
        <v>194</v>
      </c>
      <c r="O142" s="111" t="s">
        <v>123</v>
      </c>
      <c r="P142" s="109" t="s">
        <v>124</v>
      </c>
      <c r="Q142" s="109" t="s">
        <v>125</v>
      </c>
      <c r="R142" s="108">
        <v>4</v>
      </c>
      <c r="S142" s="111" t="s">
        <v>126</v>
      </c>
      <c r="T142" s="108">
        <v>1040503</v>
      </c>
      <c r="U142" s="108">
        <v>1900</v>
      </c>
      <c r="V142" s="108">
        <v>1416</v>
      </c>
      <c r="W142" s="108">
        <v>99</v>
      </c>
      <c r="X142" s="113">
        <v>2021</v>
      </c>
      <c r="Y142" s="113">
        <v>97</v>
      </c>
      <c r="Z142" s="113">
        <v>0</v>
      </c>
      <c r="AA142" s="114" t="s">
        <v>491</v>
      </c>
      <c r="AB142" s="108">
        <v>338</v>
      </c>
      <c r="AC142" s="109" t="s">
        <v>492</v>
      </c>
      <c r="AD142" s="300" t="s">
        <v>502</v>
      </c>
      <c r="AE142" s="300" t="s">
        <v>494</v>
      </c>
      <c r="AF142" s="301">
        <f>AE142-AD142</f>
        <v>7</v>
      </c>
      <c r="AG142" s="302">
        <f>IF(AI142="SI", 0,J142)</f>
        <v>367.37</v>
      </c>
      <c r="AH142" s="303">
        <f>AG142*AF142</f>
        <v>2571.59</v>
      </c>
      <c r="AI142" s="304" t="s">
        <v>131</v>
      </c>
    </row>
    <row r="143" spans="1:35" x14ac:dyDescent="0.2">
      <c r="A143" s="108">
        <v>2021</v>
      </c>
      <c r="B143" s="108">
        <v>100</v>
      </c>
      <c r="C143" s="109" t="s">
        <v>262</v>
      </c>
      <c r="D143" s="297" t="s">
        <v>535</v>
      </c>
      <c r="E143" s="109" t="s">
        <v>194</v>
      </c>
      <c r="F143" s="298" t="s">
        <v>536</v>
      </c>
      <c r="G143" s="112">
        <v>342.31</v>
      </c>
      <c r="H143" s="112">
        <v>61.74</v>
      </c>
      <c r="I143" s="107" t="s">
        <v>121</v>
      </c>
      <c r="J143" s="112">
        <f>IF(I143="SI", G143-H143,G143)</f>
        <v>280.57</v>
      </c>
      <c r="K143" s="299" t="s">
        <v>537</v>
      </c>
      <c r="L143" s="108">
        <v>2021</v>
      </c>
      <c r="M143" s="108">
        <v>883</v>
      </c>
      <c r="N143" s="109" t="s">
        <v>262</v>
      </c>
      <c r="O143" s="111" t="s">
        <v>269</v>
      </c>
      <c r="P143" s="109" t="s">
        <v>270</v>
      </c>
      <c r="Q143" s="109" t="s">
        <v>125</v>
      </c>
      <c r="R143" s="108">
        <v>2</v>
      </c>
      <c r="S143" s="111" t="s">
        <v>138</v>
      </c>
      <c r="T143" s="108">
        <v>1080203</v>
      </c>
      <c r="U143" s="108">
        <v>2890</v>
      </c>
      <c r="V143" s="108">
        <v>1938</v>
      </c>
      <c r="W143" s="108">
        <v>99</v>
      </c>
      <c r="X143" s="113">
        <v>2021</v>
      </c>
      <c r="Y143" s="113">
        <v>63</v>
      </c>
      <c r="Z143" s="113">
        <v>0</v>
      </c>
      <c r="AA143" s="114" t="s">
        <v>478</v>
      </c>
      <c r="AB143" s="108">
        <v>316</v>
      </c>
      <c r="AC143" s="109" t="s">
        <v>501</v>
      </c>
      <c r="AD143" s="300" t="s">
        <v>538</v>
      </c>
      <c r="AE143" s="300" t="s">
        <v>502</v>
      </c>
      <c r="AF143" s="301">
        <f>AE143-AD143</f>
        <v>-1</v>
      </c>
      <c r="AG143" s="302">
        <f>IF(AI143="SI", 0,J143)</f>
        <v>280.57</v>
      </c>
      <c r="AH143" s="303">
        <f>AG143*AF143</f>
        <v>-280.57</v>
      </c>
      <c r="AI143" s="304" t="s">
        <v>131</v>
      </c>
    </row>
    <row r="144" spans="1:35" x14ac:dyDescent="0.2">
      <c r="A144" s="108">
        <v>2021</v>
      </c>
      <c r="B144" s="108">
        <v>101</v>
      </c>
      <c r="C144" s="109" t="s">
        <v>355</v>
      </c>
      <c r="D144" s="297" t="s">
        <v>539</v>
      </c>
      <c r="E144" s="109" t="s">
        <v>262</v>
      </c>
      <c r="F144" s="298" t="s">
        <v>540</v>
      </c>
      <c r="G144" s="112">
        <v>466.04</v>
      </c>
      <c r="H144" s="112">
        <v>84.04</v>
      </c>
      <c r="I144" s="107" t="s">
        <v>121</v>
      </c>
      <c r="J144" s="112">
        <f>IF(I144="SI", G144-H144,G144)</f>
        <v>382</v>
      </c>
      <c r="K144" s="299" t="s">
        <v>125</v>
      </c>
      <c r="L144" s="108">
        <v>2021</v>
      </c>
      <c r="M144" s="108">
        <v>946</v>
      </c>
      <c r="N144" s="109" t="s">
        <v>355</v>
      </c>
      <c r="O144" s="111" t="s">
        <v>541</v>
      </c>
      <c r="P144" s="109" t="s">
        <v>542</v>
      </c>
      <c r="Q144" s="109" t="s">
        <v>125</v>
      </c>
      <c r="R144" s="108">
        <v>4</v>
      </c>
      <c r="S144" s="111" t="s">
        <v>126</v>
      </c>
      <c r="T144" s="108">
        <v>1040202</v>
      </c>
      <c r="U144" s="108">
        <v>1560</v>
      </c>
      <c r="V144" s="108">
        <v>1366</v>
      </c>
      <c r="W144" s="108">
        <v>1</v>
      </c>
      <c r="X144" s="113">
        <v>2021</v>
      </c>
      <c r="Y144" s="113">
        <v>38</v>
      </c>
      <c r="Z144" s="113">
        <v>1</v>
      </c>
      <c r="AA144" s="114" t="s">
        <v>491</v>
      </c>
      <c r="AB144" s="108">
        <v>329</v>
      </c>
      <c r="AC144" s="109" t="s">
        <v>492</v>
      </c>
      <c r="AD144" s="300" t="s">
        <v>543</v>
      </c>
      <c r="AE144" s="300" t="s">
        <v>494</v>
      </c>
      <c r="AF144" s="301">
        <f>AE144-AD144</f>
        <v>5</v>
      </c>
      <c r="AG144" s="302">
        <f>IF(AI144="SI", 0,J144)</f>
        <v>382</v>
      </c>
      <c r="AH144" s="303">
        <f>AG144*AF144</f>
        <v>1910</v>
      </c>
      <c r="AI144" s="304" t="s">
        <v>131</v>
      </c>
    </row>
    <row r="145" spans="1:35" x14ac:dyDescent="0.2">
      <c r="A145" s="108">
        <v>2021</v>
      </c>
      <c r="B145" s="108">
        <v>102</v>
      </c>
      <c r="C145" s="109" t="s">
        <v>355</v>
      </c>
      <c r="D145" s="297" t="s">
        <v>544</v>
      </c>
      <c r="E145" s="109" t="s">
        <v>347</v>
      </c>
      <c r="F145" s="298" t="s">
        <v>545</v>
      </c>
      <c r="G145" s="112">
        <v>625.14</v>
      </c>
      <c r="H145" s="112">
        <v>89.14</v>
      </c>
      <c r="I145" s="107" t="s">
        <v>121</v>
      </c>
      <c r="J145" s="112">
        <f>IF(I145="SI", G145-H145,G145)</f>
        <v>536</v>
      </c>
      <c r="K145" s="299" t="s">
        <v>211</v>
      </c>
      <c r="L145" s="108">
        <v>2021</v>
      </c>
      <c r="M145" s="108">
        <v>944</v>
      </c>
      <c r="N145" s="109" t="s">
        <v>355</v>
      </c>
      <c r="O145" s="111" t="s">
        <v>213</v>
      </c>
      <c r="P145" s="109" t="s">
        <v>214</v>
      </c>
      <c r="Q145" s="109" t="s">
        <v>214</v>
      </c>
      <c r="R145" s="108">
        <v>4</v>
      </c>
      <c r="S145" s="111" t="s">
        <v>126</v>
      </c>
      <c r="T145" s="108">
        <v>1040203</v>
      </c>
      <c r="U145" s="108">
        <v>1570</v>
      </c>
      <c r="V145" s="108">
        <v>1366</v>
      </c>
      <c r="W145" s="108">
        <v>2</v>
      </c>
      <c r="X145" s="113">
        <v>2020</v>
      </c>
      <c r="Y145" s="113">
        <v>327</v>
      </c>
      <c r="Z145" s="113">
        <v>0</v>
      </c>
      <c r="AA145" s="114" t="s">
        <v>355</v>
      </c>
      <c r="AB145" s="108">
        <v>213</v>
      </c>
      <c r="AC145" s="109" t="s">
        <v>355</v>
      </c>
      <c r="AD145" s="300" t="s">
        <v>546</v>
      </c>
      <c r="AE145" s="300" t="s">
        <v>264</v>
      </c>
      <c r="AF145" s="301">
        <f>AE145-AD145</f>
        <v>-27</v>
      </c>
      <c r="AG145" s="302">
        <f>IF(AI145="SI", 0,J145)</f>
        <v>536</v>
      </c>
      <c r="AH145" s="303">
        <f>AG145*AF145</f>
        <v>-14472</v>
      </c>
      <c r="AI145" s="304" t="s">
        <v>131</v>
      </c>
    </row>
    <row r="146" spans="1:35" x14ac:dyDescent="0.2">
      <c r="A146" s="108">
        <v>2021</v>
      </c>
      <c r="B146" s="108">
        <v>103</v>
      </c>
      <c r="C146" s="109" t="s">
        <v>355</v>
      </c>
      <c r="D146" s="297" t="s">
        <v>547</v>
      </c>
      <c r="E146" s="109" t="s">
        <v>347</v>
      </c>
      <c r="F146" s="298" t="s">
        <v>548</v>
      </c>
      <c r="G146" s="112">
        <v>284.64</v>
      </c>
      <c r="H146" s="112">
        <v>25.88</v>
      </c>
      <c r="I146" s="107" t="s">
        <v>121</v>
      </c>
      <c r="J146" s="112">
        <f>IF(I146="SI", G146-H146,G146)</f>
        <v>258.76</v>
      </c>
      <c r="K146" s="299" t="s">
        <v>431</v>
      </c>
      <c r="L146" s="108">
        <v>2021</v>
      </c>
      <c r="M146" s="108">
        <v>941</v>
      </c>
      <c r="N146" s="109" t="s">
        <v>355</v>
      </c>
      <c r="O146" s="111" t="s">
        <v>213</v>
      </c>
      <c r="P146" s="109" t="s">
        <v>214</v>
      </c>
      <c r="Q146" s="109" t="s">
        <v>214</v>
      </c>
      <c r="R146" s="108">
        <v>4</v>
      </c>
      <c r="S146" s="111" t="s">
        <v>126</v>
      </c>
      <c r="T146" s="108">
        <v>1040103</v>
      </c>
      <c r="U146" s="108">
        <v>1460</v>
      </c>
      <c r="V146" s="108">
        <v>1346</v>
      </c>
      <c r="W146" s="108">
        <v>2</v>
      </c>
      <c r="X146" s="113">
        <v>2020</v>
      </c>
      <c r="Y146" s="113">
        <v>139</v>
      </c>
      <c r="Z146" s="113">
        <v>0</v>
      </c>
      <c r="AA146" s="114" t="s">
        <v>355</v>
      </c>
      <c r="AB146" s="108">
        <v>211</v>
      </c>
      <c r="AC146" s="109" t="s">
        <v>355</v>
      </c>
      <c r="AD146" s="300" t="s">
        <v>546</v>
      </c>
      <c r="AE146" s="300" t="s">
        <v>264</v>
      </c>
      <c r="AF146" s="301">
        <f>AE146-AD146</f>
        <v>-27</v>
      </c>
      <c r="AG146" s="302">
        <f>IF(AI146="SI", 0,J146)</f>
        <v>258.76</v>
      </c>
      <c r="AH146" s="303">
        <f>AG146*AF146</f>
        <v>-6986.5199999999995</v>
      </c>
      <c r="AI146" s="304" t="s">
        <v>131</v>
      </c>
    </row>
    <row r="147" spans="1:35" x14ac:dyDescent="0.2">
      <c r="A147" s="108">
        <v>2021</v>
      </c>
      <c r="B147" s="108">
        <v>103</v>
      </c>
      <c r="C147" s="109" t="s">
        <v>355</v>
      </c>
      <c r="D147" s="297" t="s">
        <v>547</v>
      </c>
      <c r="E147" s="109" t="s">
        <v>347</v>
      </c>
      <c r="F147" s="298" t="s">
        <v>548</v>
      </c>
      <c r="G147" s="112">
        <v>46.8</v>
      </c>
      <c r="H147" s="112">
        <v>11.56</v>
      </c>
      <c r="I147" s="107" t="s">
        <v>121</v>
      </c>
      <c r="J147" s="112">
        <f>IF(I147="SI", G147-H147,G147)</f>
        <v>35.239999999999995</v>
      </c>
      <c r="K147" s="299" t="s">
        <v>432</v>
      </c>
      <c r="L147" s="108">
        <v>2021</v>
      </c>
      <c r="M147" s="108">
        <v>941</v>
      </c>
      <c r="N147" s="109" t="s">
        <v>355</v>
      </c>
      <c r="O147" s="111" t="s">
        <v>213</v>
      </c>
      <c r="P147" s="109" t="s">
        <v>214</v>
      </c>
      <c r="Q147" s="109" t="s">
        <v>214</v>
      </c>
      <c r="R147" s="108">
        <v>4</v>
      </c>
      <c r="S147" s="111" t="s">
        <v>126</v>
      </c>
      <c r="T147" s="108">
        <v>1040103</v>
      </c>
      <c r="U147" s="108">
        <v>1460</v>
      </c>
      <c r="V147" s="108">
        <v>1346</v>
      </c>
      <c r="W147" s="108">
        <v>2</v>
      </c>
      <c r="X147" s="113">
        <v>2021</v>
      </c>
      <c r="Y147" s="113">
        <v>363</v>
      </c>
      <c r="Z147" s="113">
        <v>0</v>
      </c>
      <c r="AA147" s="114" t="s">
        <v>355</v>
      </c>
      <c r="AB147" s="108">
        <v>212</v>
      </c>
      <c r="AC147" s="109" t="s">
        <v>355</v>
      </c>
      <c r="AD147" s="300" t="s">
        <v>546</v>
      </c>
      <c r="AE147" s="300" t="s">
        <v>264</v>
      </c>
      <c r="AF147" s="301">
        <f>AE147-AD147</f>
        <v>-27</v>
      </c>
      <c r="AG147" s="302">
        <f>IF(AI147="SI", 0,J147)</f>
        <v>35.239999999999995</v>
      </c>
      <c r="AH147" s="303">
        <f>AG147*AF147</f>
        <v>-951.4799999999999</v>
      </c>
      <c r="AI147" s="304" t="s">
        <v>131</v>
      </c>
    </row>
    <row r="148" spans="1:35" x14ac:dyDescent="0.2">
      <c r="A148" s="108">
        <v>2021</v>
      </c>
      <c r="B148" s="108">
        <v>104</v>
      </c>
      <c r="C148" s="109" t="s">
        <v>355</v>
      </c>
      <c r="D148" s="297" t="s">
        <v>549</v>
      </c>
      <c r="E148" s="109" t="s">
        <v>347</v>
      </c>
      <c r="F148" s="298" t="s">
        <v>550</v>
      </c>
      <c r="G148" s="112">
        <v>853.29</v>
      </c>
      <c r="H148" s="112">
        <v>130.29</v>
      </c>
      <c r="I148" s="107" t="s">
        <v>121</v>
      </c>
      <c r="J148" s="112">
        <f>IF(I148="SI", G148-H148,G148)</f>
        <v>723</v>
      </c>
      <c r="K148" s="299" t="s">
        <v>432</v>
      </c>
      <c r="L148" s="108">
        <v>2021</v>
      </c>
      <c r="M148" s="108">
        <v>945</v>
      </c>
      <c r="N148" s="109" t="s">
        <v>355</v>
      </c>
      <c r="O148" s="111" t="s">
        <v>213</v>
      </c>
      <c r="P148" s="109" t="s">
        <v>214</v>
      </c>
      <c r="Q148" s="109" t="s">
        <v>214</v>
      </c>
      <c r="R148" s="108">
        <v>2</v>
      </c>
      <c r="S148" s="111" t="s">
        <v>138</v>
      </c>
      <c r="T148" s="108">
        <v>1060203</v>
      </c>
      <c r="U148" s="108">
        <v>2340</v>
      </c>
      <c r="V148" s="108">
        <v>1829</v>
      </c>
      <c r="W148" s="108">
        <v>2</v>
      </c>
      <c r="X148" s="113">
        <v>2021</v>
      </c>
      <c r="Y148" s="113">
        <v>352</v>
      </c>
      <c r="Z148" s="113">
        <v>0</v>
      </c>
      <c r="AA148" s="114" t="s">
        <v>355</v>
      </c>
      <c r="AB148" s="108">
        <v>217</v>
      </c>
      <c r="AC148" s="109" t="s">
        <v>355</v>
      </c>
      <c r="AD148" s="300" t="s">
        <v>546</v>
      </c>
      <c r="AE148" s="300" t="s">
        <v>264</v>
      </c>
      <c r="AF148" s="301">
        <f>AE148-AD148</f>
        <v>-27</v>
      </c>
      <c r="AG148" s="302">
        <f>IF(AI148="SI", 0,J148)</f>
        <v>723</v>
      </c>
      <c r="AH148" s="303">
        <f>AG148*AF148</f>
        <v>-19521</v>
      </c>
      <c r="AI148" s="304" t="s">
        <v>131</v>
      </c>
    </row>
    <row r="149" spans="1:35" x14ac:dyDescent="0.2">
      <c r="A149" s="108">
        <v>2021</v>
      </c>
      <c r="B149" s="108">
        <v>105</v>
      </c>
      <c r="C149" s="109" t="s">
        <v>355</v>
      </c>
      <c r="D149" s="297" t="s">
        <v>551</v>
      </c>
      <c r="E149" s="109" t="s">
        <v>347</v>
      </c>
      <c r="F149" s="298" t="s">
        <v>552</v>
      </c>
      <c r="G149" s="112">
        <v>14.55</v>
      </c>
      <c r="H149" s="112">
        <v>2.5499999999999998</v>
      </c>
      <c r="I149" s="107" t="s">
        <v>121</v>
      </c>
      <c r="J149" s="112">
        <f>IF(I149="SI", G149-H149,G149)</f>
        <v>12</v>
      </c>
      <c r="K149" s="299" t="s">
        <v>432</v>
      </c>
      <c r="L149" s="108">
        <v>2021</v>
      </c>
      <c r="M149" s="108">
        <v>947</v>
      </c>
      <c r="N149" s="109" t="s">
        <v>355</v>
      </c>
      <c r="O149" s="111" t="s">
        <v>213</v>
      </c>
      <c r="P149" s="109" t="s">
        <v>214</v>
      </c>
      <c r="Q149" s="109" t="s">
        <v>214</v>
      </c>
      <c r="R149" s="108">
        <v>2</v>
      </c>
      <c r="S149" s="111" t="s">
        <v>138</v>
      </c>
      <c r="T149" s="108">
        <v>1060203</v>
      </c>
      <c r="U149" s="108">
        <v>2340</v>
      </c>
      <c r="V149" s="108">
        <v>1829</v>
      </c>
      <c r="W149" s="108">
        <v>2</v>
      </c>
      <c r="X149" s="113">
        <v>2021</v>
      </c>
      <c r="Y149" s="113">
        <v>352</v>
      </c>
      <c r="Z149" s="113">
        <v>0</v>
      </c>
      <c r="AA149" s="114" t="s">
        <v>355</v>
      </c>
      <c r="AB149" s="108">
        <v>217</v>
      </c>
      <c r="AC149" s="109" t="s">
        <v>355</v>
      </c>
      <c r="AD149" s="300" t="s">
        <v>546</v>
      </c>
      <c r="AE149" s="300" t="s">
        <v>264</v>
      </c>
      <c r="AF149" s="301">
        <f>AE149-AD149</f>
        <v>-27</v>
      </c>
      <c r="AG149" s="302">
        <f>IF(AI149="SI", 0,J149)</f>
        <v>12</v>
      </c>
      <c r="AH149" s="303">
        <f>AG149*AF149</f>
        <v>-324</v>
      </c>
      <c r="AI149" s="304" t="s">
        <v>131</v>
      </c>
    </row>
    <row r="150" spans="1:35" x14ac:dyDescent="0.2">
      <c r="A150" s="108">
        <v>2021</v>
      </c>
      <c r="B150" s="108">
        <v>106</v>
      </c>
      <c r="C150" s="109" t="s">
        <v>355</v>
      </c>
      <c r="D150" s="297" t="s">
        <v>553</v>
      </c>
      <c r="E150" s="109" t="s">
        <v>347</v>
      </c>
      <c r="F150" s="298" t="s">
        <v>554</v>
      </c>
      <c r="G150" s="112">
        <v>739.95</v>
      </c>
      <c r="H150" s="112">
        <v>109.95</v>
      </c>
      <c r="I150" s="107" t="s">
        <v>121</v>
      </c>
      <c r="J150" s="112">
        <f>IF(I150="SI", G150-H150,G150)</f>
        <v>630</v>
      </c>
      <c r="K150" s="299" t="s">
        <v>432</v>
      </c>
      <c r="L150" s="108">
        <v>2021</v>
      </c>
      <c r="M150" s="108">
        <v>943</v>
      </c>
      <c r="N150" s="109" t="s">
        <v>355</v>
      </c>
      <c r="O150" s="111" t="s">
        <v>213</v>
      </c>
      <c r="P150" s="109" t="s">
        <v>214</v>
      </c>
      <c r="Q150" s="109" t="s">
        <v>214</v>
      </c>
      <c r="R150" s="108">
        <v>4</v>
      </c>
      <c r="S150" s="111" t="s">
        <v>126</v>
      </c>
      <c r="T150" s="108">
        <v>1100403</v>
      </c>
      <c r="U150" s="108">
        <v>4100</v>
      </c>
      <c r="V150" s="108">
        <v>1574</v>
      </c>
      <c r="W150" s="108">
        <v>2</v>
      </c>
      <c r="X150" s="113">
        <v>2021</v>
      </c>
      <c r="Y150" s="113">
        <v>365</v>
      </c>
      <c r="Z150" s="113">
        <v>0</v>
      </c>
      <c r="AA150" s="114" t="s">
        <v>355</v>
      </c>
      <c r="AB150" s="108">
        <v>215</v>
      </c>
      <c r="AC150" s="109" t="s">
        <v>355</v>
      </c>
      <c r="AD150" s="300" t="s">
        <v>546</v>
      </c>
      <c r="AE150" s="300" t="s">
        <v>264</v>
      </c>
      <c r="AF150" s="301">
        <f>AE150-AD150</f>
        <v>-27</v>
      </c>
      <c r="AG150" s="302">
        <f>IF(AI150="SI", 0,J150)</f>
        <v>630</v>
      </c>
      <c r="AH150" s="303">
        <f>AG150*AF150</f>
        <v>-17010</v>
      </c>
      <c r="AI150" s="304" t="s">
        <v>131</v>
      </c>
    </row>
    <row r="151" spans="1:35" x14ac:dyDescent="0.2">
      <c r="A151" s="108">
        <v>2021</v>
      </c>
      <c r="B151" s="108">
        <v>107</v>
      </c>
      <c r="C151" s="109" t="s">
        <v>355</v>
      </c>
      <c r="D151" s="297" t="s">
        <v>555</v>
      </c>
      <c r="E151" s="109" t="s">
        <v>347</v>
      </c>
      <c r="F151" s="298" t="s">
        <v>556</v>
      </c>
      <c r="G151" s="112">
        <v>14.55</v>
      </c>
      <c r="H151" s="112">
        <v>2.5499999999999998</v>
      </c>
      <c r="I151" s="107" t="s">
        <v>121</v>
      </c>
      <c r="J151" s="112">
        <f>IF(I151="SI", G151-H151,G151)</f>
        <v>12</v>
      </c>
      <c r="K151" s="299" t="s">
        <v>432</v>
      </c>
      <c r="L151" s="108">
        <v>2021</v>
      </c>
      <c r="M151" s="108">
        <v>956</v>
      </c>
      <c r="N151" s="109" t="s">
        <v>355</v>
      </c>
      <c r="O151" s="111" t="s">
        <v>213</v>
      </c>
      <c r="P151" s="109" t="s">
        <v>214</v>
      </c>
      <c r="Q151" s="109" t="s">
        <v>214</v>
      </c>
      <c r="R151" s="108">
        <v>4</v>
      </c>
      <c r="S151" s="111" t="s">
        <v>126</v>
      </c>
      <c r="T151" s="108">
        <v>1050103</v>
      </c>
      <c r="U151" s="108">
        <v>2010</v>
      </c>
      <c r="V151" s="108">
        <v>1476</v>
      </c>
      <c r="W151" s="108">
        <v>2</v>
      </c>
      <c r="X151" s="113">
        <v>2021</v>
      </c>
      <c r="Y151" s="113">
        <v>362</v>
      </c>
      <c r="Z151" s="113">
        <v>0</v>
      </c>
      <c r="AA151" s="114" t="s">
        <v>355</v>
      </c>
      <c r="AB151" s="108">
        <v>214</v>
      </c>
      <c r="AC151" s="109" t="s">
        <v>355</v>
      </c>
      <c r="AD151" s="300" t="s">
        <v>546</v>
      </c>
      <c r="AE151" s="300" t="s">
        <v>264</v>
      </c>
      <c r="AF151" s="301">
        <f>AE151-AD151</f>
        <v>-27</v>
      </c>
      <c r="AG151" s="302">
        <f>IF(AI151="SI", 0,J151)</f>
        <v>12</v>
      </c>
      <c r="AH151" s="303">
        <f>AG151*AF151</f>
        <v>-324</v>
      </c>
      <c r="AI151" s="304" t="s">
        <v>131</v>
      </c>
    </row>
    <row r="152" spans="1:35" x14ac:dyDescent="0.2">
      <c r="A152" s="108">
        <v>2021</v>
      </c>
      <c r="B152" s="108">
        <v>108</v>
      </c>
      <c r="C152" s="109" t="s">
        <v>355</v>
      </c>
      <c r="D152" s="297" t="s">
        <v>557</v>
      </c>
      <c r="E152" s="109" t="s">
        <v>347</v>
      </c>
      <c r="F152" s="298" t="s">
        <v>558</v>
      </c>
      <c r="G152" s="112">
        <v>176.54</v>
      </c>
      <c r="H152" s="112">
        <v>31.84</v>
      </c>
      <c r="I152" s="107" t="s">
        <v>121</v>
      </c>
      <c r="J152" s="112">
        <f>IF(I152="SI", G152-H152,G152)</f>
        <v>144.69999999999999</v>
      </c>
      <c r="K152" s="299" t="s">
        <v>211</v>
      </c>
      <c r="L152" s="108">
        <v>2021</v>
      </c>
      <c r="M152" s="108">
        <v>942</v>
      </c>
      <c r="N152" s="109" t="s">
        <v>355</v>
      </c>
      <c r="O152" s="111" t="s">
        <v>213</v>
      </c>
      <c r="P152" s="109" t="s">
        <v>214</v>
      </c>
      <c r="Q152" s="109" t="s">
        <v>214</v>
      </c>
      <c r="R152" s="108">
        <v>1</v>
      </c>
      <c r="S152" s="111" t="s">
        <v>166</v>
      </c>
      <c r="T152" s="108">
        <v>1010203</v>
      </c>
      <c r="U152" s="108">
        <v>140</v>
      </c>
      <c r="V152" s="108">
        <v>1043</v>
      </c>
      <c r="W152" s="108">
        <v>2</v>
      </c>
      <c r="X152" s="113">
        <v>2020</v>
      </c>
      <c r="Y152" s="113">
        <v>310</v>
      </c>
      <c r="Z152" s="113">
        <v>0</v>
      </c>
      <c r="AA152" s="114" t="s">
        <v>355</v>
      </c>
      <c r="AB152" s="108">
        <v>208</v>
      </c>
      <c r="AC152" s="109" t="s">
        <v>355</v>
      </c>
      <c r="AD152" s="300" t="s">
        <v>546</v>
      </c>
      <c r="AE152" s="300" t="s">
        <v>264</v>
      </c>
      <c r="AF152" s="301">
        <f>AE152-AD152</f>
        <v>-27</v>
      </c>
      <c r="AG152" s="302">
        <f>IF(AI152="SI", 0,J152)</f>
        <v>144.69999999999999</v>
      </c>
      <c r="AH152" s="303">
        <f>AG152*AF152</f>
        <v>-3906.8999999999996</v>
      </c>
      <c r="AI152" s="304" t="s">
        <v>131</v>
      </c>
    </row>
    <row r="153" spans="1:35" x14ac:dyDescent="0.2">
      <c r="A153" s="108">
        <v>2021</v>
      </c>
      <c r="B153" s="108">
        <v>108</v>
      </c>
      <c r="C153" s="109" t="s">
        <v>355</v>
      </c>
      <c r="D153" s="297" t="s">
        <v>557</v>
      </c>
      <c r="E153" s="109" t="s">
        <v>347</v>
      </c>
      <c r="F153" s="298" t="s">
        <v>558</v>
      </c>
      <c r="G153" s="112">
        <v>2049.3000000000002</v>
      </c>
      <c r="H153" s="112">
        <v>349</v>
      </c>
      <c r="I153" s="107" t="s">
        <v>121</v>
      </c>
      <c r="J153" s="112">
        <f>IF(I153="SI", G153-H153,G153)</f>
        <v>1700.3000000000002</v>
      </c>
      <c r="K153" s="299" t="s">
        <v>432</v>
      </c>
      <c r="L153" s="108">
        <v>2021</v>
      </c>
      <c r="M153" s="108">
        <v>942</v>
      </c>
      <c r="N153" s="109" t="s">
        <v>355</v>
      </c>
      <c r="O153" s="111" t="s">
        <v>213</v>
      </c>
      <c r="P153" s="109" t="s">
        <v>214</v>
      </c>
      <c r="Q153" s="109" t="s">
        <v>214</v>
      </c>
      <c r="R153" s="108">
        <v>1</v>
      </c>
      <c r="S153" s="111" t="s">
        <v>166</v>
      </c>
      <c r="T153" s="108">
        <v>1010203</v>
      </c>
      <c r="U153" s="108">
        <v>140</v>
      </c>
      <c r="V153" s="108">
        <v>1043</v>
      </c>
      <c r="W153" s="108">
        <v>2</v>
      </c>
      <c r="X153" s="113">
        <v>2021</v>
      </c>
      <c r="Y153" s="113">
        <v>347</v>
      </c>
      <c r="Z153" s="113">
        <v>0</v>
      </c>
      <c r="AA153" s="114" t="s">
        <v>355</v>
      </c>
      <c r="AB153" s="108">
        <v>209</v>
      </c>
      <c r="AC153" s="109" t="s">
        <v>355</v>
      </c>
      <c r="AD153" s="300" t="s">
        <v>546</v>
      </c>
      <c r="AE153" s="300" t="s">
        <v>264</v>
      </c>
      <c r="AF153" s="301">
        <f>AE153-AD153</f>
        <v>-27</v>
      </c>
      <c r="AG153" s="302">
        <f>IF(AI153="SI", 0,J153)</f>
        <v>1700.3000000000002</v>
      </c>
      <c r="AH153" s="303">
        <f>AG153*AF153</f>
        <v>-45908.100000000006</v>
      </c>
      <c r="AI153" s="304" t="s">
        <v>131</v>
      </c>
    </row>
    <row r="154" spans="1:35" x14ac:dyDescent="0.2">
      <c r="A154" s="108">
        <v>2021</v>
      </c>
      <c r="B154" s="108">
        <v>109</v>
      </c>
      <c r="C154" s="109" t="s">
        <v>355</v>
      </c>
      <c r="D154" s="297" t="s">
        <v>559</v>
      </c>
      <c r="E154" s="109" t="s">
        <v>347</v>
      </c>
      <c r="F154" s="298" t="s">
        <v>560</v>
      </c>
      <c r="G154" s="112">
        <v>52.04</v>
      </c>
      <c r="H154" s="112">
        <v>6.04</v>
      </c>
      <c r="I154" s="107" t="s">
        <v>121</v>
      </c>
      <c r="J154" s="112">
        <f>IF(I154="SI", G154-H154,G154)</f>
        <v>46</v>
      </c>
      <c r="K154" s="299" t="s">
        <v>432</v>
      </c>
      <c r="L154" s="108">
        <v>2021</v>
      </c>
      <c r="M154" s="108">
        <v>951</v>
      </c>
      <c r="N154" s="109" t="s">
        <v>355</v>
      </c>
      <c r="O154" s="111" t="s">
        <v>213</v>
      </c>
      <c r="P154" s="109" t="s">
        <v>214</v>
      </c>
      <c r="Q154" s="109" t="s">
        <v>214</v>
      </c>
      <c r="R154" s="108">
        <v>2</v>
      </c>
      <c r="S154" s="111" t="s">
        <v>138</v>
      </c>
      <c r="T154" s="108">
        <v>1010503</v>
      </c>
      <c r="U154" s="108">
        <v>470</v>
      </c>
      <c r="V154" s="108">
        <v>1156</v>
      </c>
      <c r="W154" s="108">
        <v>2</v>
      </c>
      <c r="X154" s="113">
        <v>2021</v>
      </c>
      <c r="Y154" s="113">
        <v>350</v>
      </c>
      <c r="Z154" s="113">
        <v>0</v>
      </c>
      <c r="AA154" s="114" t="s">
        <v>355</v>
      </c>
      <c r="AB154" s="108">
        <v>210</v>
      </c>
      <c r="AC154" s="109" t="s">
        <v>355</v>
      </c>
      <c r="AD154" s="300" t="s">
        <v>546</v>
      </c>
      <c r="AE154" s="300" t="s">
        <v>264</v>
      </c>
      <c r="AF154" s="301">
        <f>AE154-AD154</f>
        <v>-27</v>
      </c>
      <c r="AG154" s="302">
        <f>IF(AI154="SI", 0,J154)</f>
        <v>46</v>
      </c>
      <c r="AH154" s="303">
        <f>AG154*AF154</f>
        <v>-1242</v>
      </c>
      <c r="AI154" s="304" t="s">
        <v>131</v>
      </c>
    </row>
    <row r="155" spans="1:35" x14ac:dyDescent="0.2">
      <c r="A155" s="108">
        <v>2021</v>
      </c>
      <c r="B155" s="108">
        <v>110</v>
      </c>
      <c r="C155" s="109" t="s">
        <v>355</v>
      </c>
      <c r="D155" s="297" t="s">
        <v>561</v>
      </c>
      <c r="E155" s="109" t="s">
        <v>347</v>
      </c>
      <c r="F155" s="298" t="s">
        <v>562</v>
      </c>
      <c r="G155" s="112">
        <v>14.55</v>
      </c>
      <c r="H155" s="112">
        <v>2.5499999999999998</v>
      </c>
      <c r="I155" s="107" t="s">
        <v>121</v>
      </c>
      <c r="J155" s="112">
        <f>IF(I155="SI", G155-H155,G155)</f>
        <v>12</v>
      </c>
      <c r="K155" s="299" t="s">
        <v>432</v>
      </c>
      <c r="L155" s="108">
        <v>2021</v>
      </c>
      <c r="M155" s="108">
        <v>952</v>
      </c>
      <c r="N155" s="109" t="s">
        <v>355</v>
      </c>
      <c r="O155" s="111" t="s">
        <v>213</v>
      </c>
      <c r="P155" s="109" t="s">
        <v>214</v>
      </c>
      <c r="Q155" s="109" t="s">
        <v>214</v>
      </c>
      <c r="R155" s="108">
        <v>2</v>
      </c>
      <c r="S155" s="111" t="s">
        <v>138</v>
      </c>
      <c r="T155" s="108">
        <v>1010503</v>
      </c>
      <c r="U155" s="108">
        <v>470</v>
      </c>
      <c r="V155" s="108">
        <v>1156</v>
      </c>
      <c r="W155" s="108">
        <v>2</v>
      </c>
      <c r="X155" s="113">
        <v>2021</v>
      </c>
      <c r="Y155" s="113">
        <v>350</v>
      </c>
      <c r="Z155" s="113">
        <v>0</v>
      </c>
      <c r="AA155" s="114" t="s">
        <v>355</v>
      </c>
      <c r="AB155" s="108">
        <v>210</v>
      </c>
      <c r="AC155" s="109" t="s">
        <v>355</v>
      </c>
      <c r="AD155" s="300" t="s">
        <v>546</v>
      </c>
      <c r="AE155" s="300" t="s">
        <v>264</v>
      </c>
      <c r="AF155" s="301">
        <f>AE155-AD155</f>
        <v>-27</v>
      </c>
      <c r="AG155" s="302">
        <f>IF(AI155="SI", 0,J155)</f>
        <v>12</v>
      </c>
      <c r="AH155" s="303">
        <f>AG155*AF155</f>
        <v>-324</v>
      </c>
      <c r="AI155" s="304" t="s">
        <v>131</v>
      </c>
    </row>
    <row r="156" spans="1:35" x14ac:dyDescent="0.2">
      <c r="A156" s="108">
        <v>2021</v>
      </c>
      <c r="B156" s="108">
        <v>111</v>
      </c>
      <c r="C156" s="109" t="s">
        <v>355</v>
      </c>
      <c r="D156" s="297" t="s">
        <v>563</v>
      </c>
      <c r="E156" s="109" t="s">
        <v>347</v>
      </c>
      <c r="F156" s="298" t="s">
        <v>564</v>
      </c>
      <c r="G156" s="112">
        <v>339.42</v>
      </c>
      <c r="H156" s="112">
        <v>61.21</v>
      </c>
      <c r="I156" s="107" t="s">
        <v>121</v>
      </c>
      <c r="J156" s="112">
        <f>IF(I156="SI", G156-H156,G156)</f>
        <v>278.21000000000004</v>
      </c>
      <c r="K156" s="299" t="s">
        <v>565</v>
      </c>
      <c r="L156" s="108">
        <v>2021</v>
      </c>
      <c r="M156" s="108">
        <v>955</v>
      </c>
      <c r="N156" s="109" t="s">
        <v>355</v>
      </c>
      <c r="O156" s="111" t="s">
        <v>213</v>
      </c>
      <c r="P156" s="109" t="s">
        <v>214</v>
      </c>
      <c r="Q156" s="109" t="s">
        <v>214</v>
      </c>
      <c r="R156" s="108">
        <v>2</v>
      </c>
      <c r="S156" s="111" t="s">
        <v>138</v>
      </c>
      <c r="T156" s="108">
        <v>1060203</v>
      </c>
      <c r="U156" s="108">
        <v>2340</v>
      </c>
      <c r="V156" s="108">
        <v>1829</v>
      </c>
      <c r="W156" s="108">
        <v>2</v>
      </c>
      <c r="X156" s="113">
        <v>2020</v>
      </c>
      <c r="Y156" s="113">
        <v>98</v>
      </c>
      <c r="Z156" s="113">
        <v>0</v>
      </c>
      <c r="AA156" s="114" t="s">
        <v>355</v>
      </c>
      <c r="AB156" s="108">
        <v>216</v>
      </c>
      <c r="AC156" s="109" t="s">
        <v>355</v>
      </c>
      <c r="AD156" s="300" t="s">
        <v>546</v>
      </c>
      <c r="AE156" s="300" t="s">
        <v>264</v>
      </c>
      <c r="AF156" s="301">
        <f>AE156-AD156</f>
        <v>-27</v>
      </c>
      <c r="AG156" s="302">
        <f>IF(AI156="SI", 0,J156)</f>
        <v>278.21000000000004</v>
      </c>
      <c r="AH156" s="303">
        <f>AG156*AF156</f>
        <v>-7511.670000000001</v>
      </c>
      <c r="AI156" s="304" t="s">
        <v>131</v>
      </c>
    </row>
    <row r="157" spans="1:35" x14ac:dyDescent="0.2">
      <c r="A157" s="108">
        <v>2021</v>
      </c>
      <c r="B157" s="108">
        <v>111</v>
      </c>
      <c r="C157" s="109" t="s">
        <v>355</v>
      </c>
      <c r="D157" s="297" t="s">
        <v>563</v>
      </c>
      <c r="E157" s="109" t="s">
        <v>347</v>
      </c>
      <c r="F157" s="298" t="s">
        <v>564</v>
      </c>
      <c r="G157" s="112">
        <v>165.05</v>
      </c>
      <c r="H157" s="112">
        <v>6.26</v>
      </c>
      <c r="I157" s="107" t="s">
        <v>121</v>
      </c>
      <c r="J157" s="112">
        <f>IF(I157="SI", G157-H157,G157)</f>
        <v>158.79000000000002</v>
      </c>
      <c r="K157" s="299" t="s">
        <v>432</v>
      </c>
      <c r="L157" s="108">
        <v>2021</v>
      </c>
      <c r="M157" s="108">
        <v>955</v>
      </c>
      <c r="N157" s="109" t="s">
        <v>355</v>
      </c>
      <c r="O157" s="111" t="s">
        <v>213</v>
      </c>
      <c r="P157" s="109" t="s">
        <v>214</v>
      </c>
      <c r="Q157" s="109" t="s">
        <v>214</v>
      </c>
      <c r="R157" s="108">
        <v>2</v>
      </c>
      <c r="S157" s="111" t="s">
        <v>138</v>
      </c>
      <c r="T157" s="108">
        <v>1060203</v>
      </c>
      <c r="U157" s="108">
        <v>2340</v>
      </c>
      <c r="V157" s="108">
        <v>1829</v>
      </c>
      <c r="W157" s="108">
        <v>2</v>
      </c>
      <c r="X157" s="113">
        <v>2021</v>
      </c>
      <c r="Y157" s="113">
        <v>352</v>
      </c>
      <c r="Z157" s="113">
        <v>0</v>
      </c>
      <c r="AA157" s="114" t="s">
        <v>355</v>
      </c>
      <c r="AB157" s="108">
        <v>217</v>
      </c>
      <c r="AC157" s="109" t="s">
        <v>355</v>
      </c>
      <c r="AD157" s="300" t="s">
        <v>546</v>
      </c>
      <c r="AE157" s="300" t="s">
        <v>264</v>
      </c>
      <c r="AF157" s="301">
        <f>AE157-AD157</f>
        <v>-27</v>
      </c>
      <c r="AG157" s="302">
        <f>IF(AI157="SI", 0,J157)</f>
        <v>158.79000000000002</v>
      </c>
      <c r="AH157" s="303">
        <f>AG157*AF157</f>
        <v>-4287.3300000000008</v>
      </c>
      <c r="AI157" s="304" t="s">
        <v>131</v>
      </c>
    </row>
    <row r="158" spans="1:35" x14ac:dyDescent="0.2">
      <c r="A158" s="108">
        <v>2021</v>
      </c>
      <c r="B158" s="108">
        <v>112</v>
      </c>
      <c r="C158" s="109" t="s">
        <v>355</v>
      </c>
      <c r="D158" s="297" t="s">
        <v>566</v>
      </c>
      <c r="E158" s="109" t="s">
        <v>347</v>
      </c>
      <c r="F158" s="298" t="s">
        <v>567</v>
      </c>
      <c r="G158" s="112">
        <v>958.2</v>
      </c>
      <c r="H158" s="112">
        <v>149.19999999999999</v>
      </c>
      <c r="I158" s="107" t="s">
        <v>121</v>
      </c>
      <c r="J158" s="112">
        <f>IF(I158="SI", G158-H158,G158)</f>
        <v>809</v>
      </c>
      <c r="K158" s="299" t="s">
        <v>432</v>
      </c>
      <c r="L158" s="108">
        <v>2021</v>
      </c>
      <c r="M158" s="108">
        <v>954</v>
      </c>
      <c r="N158" s="109" t="s">
        <v>355</v>
      </c>
      <c r="O158" s="111" t="s">
        <v>213</v>
      </c>
      <c r="P158" s="109" t="s">
        <v>214</v>
      </c>
      <c r="Q158" s="109" t="s">
        <v>214</v>
      </c>
      <c r="R158" s="108">
        <v>4</v>
      </c>
      <c r="S158" s="111" t="s">
        <v>126</v>
      </c>
      <c r="T158" s="108">
        <v>1040103</v>
      </c>
      <c r="U158" s="108">
        <v>1460</v>
      </c>
      <c r="V158" s="108">
        <v>1346</v>
      </c>
      <c r="W158" s="108">
        <v>2</v>
      </c>
      <c r="X158" s="113">
        <v>2021</v>
      </c>
      <c r="Y158" s="113">
        <v>363</v>
      </c>
      <c r="Z158" s="113">
        <v>0</v>
      </c>
      <c r="AA158" s="114" t="s">
        <v>355</v>
      </c>
      <c r="AB158" s="108">
        <v>212</v>
      </c>
      <c r="AC158" s="109" t="s">
        <v>355</v>
      </c>
      <c r="AD158" s="300" t="s">
        <v>546</v>
      </c>
      <c r="AE158" s="300" t="s">
        <v>264</v>
      </c>
      <c r="AF158" s="301">
        <f>AE158-AD158</f>
        <v>-27</v>
      </c>
      <c r="AG158" s="302">
        <f>IF(AI158="SI", 0,J158)</f>
        <v>809</v>
      </c>
      <c r="AH158" s="303">
        <f>AG158*AF158</f>
        <v>-21843</v>
      </c>
      <c r="AI158" s="304" t="s">
        <v>131</v>
      </c>
    </row>
    <row r="159" spans="1:35" x14ac:dyDescent="0.2">
      <c r="A159" s="108">
        <v>2021</v>
      </c>
      <c r="B159" s="108">
        <v>113</v>
      </c>
      <c r="C159" s="109" t="s">
        <v>264</v>
      </c>
      <c r="D159" s="297" t="s">
        <v>568</v>
      </c>
      <c r="E159" s="109" t="s">
        <v>355</v>
      </c>
      <c r="F159" s="298" t="s">
        <v>569</v>
      </c>
      <c r="G159" s="112">
        <v>902.8</v>
      </c>
      <c r="H159" s="112">
        <v>162.80000000000001</v>
      </c>
      <c r="I159" s="107" t="s">
        <v>121</v>
      </c>
      <c r="J159" s="112">
        <f>IF(I159="SI", G159-H159,G159)</f>
        <v>740</v>
      </c>
      <c r="K159" s="299" t="s">
        <v>570</v>
      </c>
      <c r="L159" s="108">
        <v>2021</v>
      </c>
      <c r="M159" s="108">
        <v>994</v>
      </c>
      <c r="N159" s="109" t="s">
        <v>264</v>
      </c>
      <c r="O159" s="111" t="s">
        <v>571</v>
      </c>
      <c r="P159" s="109" t="s">
        <v>572</v>
      </c>
      <c r="Q159" s="109" t="s">
        <v>125</v>
      </c>
      <c r="R159" s="108">
        <v>1</v>
      </c>
      <c r="S159" s="111" t="s">
        <v>166</v>
      </c>
      <c r="T159" s="108">
        <v>1010203</v>
      </c>
      <c r="U159" s="108">
        <v>140</v>
      </c>
      <c r="V159" s="108">
        <v>1043</v>
      </c>
      <c r="W159" s="108">
        <v>7</v>
      </c>
      <c r="X159" s="113">
        <v>2021</v>
      </c>
      <c r="Y159" s="113">
        <v>56</v>
      </c>
      <c r="Z159" s="113">
        <v>0</v>
      </c>
      <c r="AA159" s="114" t="s">
        <v>501</v>
      </c>
      <c r="AB159" s="108">
        <v>312</v>
      </c>
      <c r="AC159" s="109" t="s">
        <v>501</v>
      </c>
      <c r="AD159" s="300" t="s">
        <v>546</v>
      </c>
      <c r="AE159" s="300" t="s">
        <v>502</v>
      </c>
      <c r="AF159" s="301">
        <f>AE159-AD159</f>
        <v>-3</v>
      </c>
      <c r="AG159" s="302">
        <f>IF(AI159="SI", 0,J159)</f>
        <v>740</v>
      </c>
      <c r="AH159" s="303">
        <f>AG159*AF159</f>
        <v>-2220</v>
      </c>
      <c r="AI159" s="304" t="s">
        <v>131</v>
      </c>
    </row>
    <row r="160" spans="1:35" x14ac:dyDescent="0.2">
      <c r="A160" s="108">
        <v>2021</v>
      </c>
      <c r="B160" s="108">
        <v>114</v>
      </c>
      <c r="C160" s="109" t="s">
        <v>196</v>
      </c>
      <c r="D160" s="297" t="s">
        <v>573</v>
      </c>
      <c r="E160" s="109" t="s">
        <v>386</v>
      </c>
      <c r="F160" s="298" t="s">
        <v>574</v>
      </c>
      <c r="G160" s="112">
        <v>28.34</v>
      </c>
      <c r="H160" s="112">
        <v>5.1100000000000003</v>
      </c>
      <c r="I160" s="107" t="s">
        <v>121</v>
      </c>
      <c r="J160" s="112">
        <f>IF(I160="SI", G160-H160,G160)</f>
        <v>23.23</v>
      </c>
      <c r="K160" s="299" t="s">
        <v>281</v>
      </c>
      <c r="L160" s="108">
        <v>2021</v>
      </c>
      <c r="M160" s="108">
        <v>1073</v>
      </c>
      <c r="N160" s="109" t="s">
        <v>388</v>
      </c>
      <c r="O160" s="111" t="s">
        <v>240</v>
      </c>
      <c r="P160" s="109" t="s">
        <v>241</v>
      </c>
      <c r="Q160" s="109" t="s">
        <v>241</v>
      </c>
      <c r="R160" s="108">
        <v>2</v>
      </c>
      <c r="S160" s="111" t="s">
        <v>138</v>
      </c>
      <c r="T160" s="108">
        <v>1010503</v>
      </c>
      <c r="U160" s="108">
        <v>470</v>
      </c>
      <c r="V160" s="108">
        <v>1156</v>
      </c>
      <c r="W160" s="108">
        <v>2</v>
      </c>
      <c r="X160" s="113">
        <v>2020</v>
      </c>
      <c r="Y160" s="113">
        <v>271</v>
      </c>
      <c r="Z160" s="113">
        <v>0</v>
      </c>
      <c r="AA160" s="114" t="s">
        <v>196</v>
      </c>
      <c r="AB160" s="108">
        <v>227</v>
      </c>
      <c r="AC160" s="109" t="s">
        <v>196</v>
      </c>
      <c r="AD160" s="300" t="s">
        <v>575</v>
      </c>
      <c r="AE160" s="300" t="s">
        <v>528</v>
      </c>
      <c r="AF160" s="301">
        <f>AE160-AD160</f>
        <v>-25</v>
      </c>
      <c r="AG160" s="302">
        <f>IF(AI160="SI", 0,J160)</f>
        <v>23.23</v>
      </c>
      <c r="AH160" s="303">
        <f>AG160*AF160</f>
        <v>-580.75</v>
      </c>
      <c r="AI160" s="304" t="s">
        <v>131</v>
      </c>
    </row>
    <row r="161" spans="1:35" x14ac:dyDescent="0.2">
      <c r="A161" s="108">
        <v>2021</v>
      </c>
      <c r="B161" s="108">
        <v>115</v>
      </c>
      <c r="C161" s="109" t="s">
        <v>196</v>
      </c>
      <c r="D161" s="297" t="s">
        <v>576</v>
      </c>
      <c r="E161" s="109" t="s">
        <v>386</v>
      </c>
      <c r="F161" s="298" t="s">
        <v>577</v>
      </c>
      <c r="G161" s="112">
        <v>163.1</v>
      </c>
      <c r="H161" s="112">
        <v>29.41</v>
      </c>
      <c r="I161" s="107" t="s">
        <v>121</v>
      </c>
      <c r="J161" s="112">
        <f>IF(I161="SI", G161-H161,G161)</f>
        <v>133.69</v>
      </c>
      <c r="K161" s="299" t="s">
        <v>239</v>
      </c>
      <c r="L161" s="108">
        <v>2021</v>
      </c>
      <c r="M161" s="108">
        <v>1072</v>
      </c>
      <c r="N161" s="109" t="s">
        <v>388</v>
      </c>
      <c r="O161" s="111" t="s">
        <v>240</v>
      </c>
      <c r="P161" s="109" t="s">
        <v>241</v>
      </c>
      <c r="Q161" s="109" t="s">
        <v>241</v>
      </c>
      <c r="R161" s="108">
        <v>4</v>
      </c>
      <c r="S161" s="111" t="s">
        <v>126</v>
      </c>
      <c r="T161" s="108">
        <v>1100403</v>
      </c>
      <c r="U161" s="108">
        <v>4100</v>
      </c>
      <c r="V161" s="108">
        <v>1574</v>
      </c>
      <c r="W161" s="108">
        <v>2</v>
      </c>
      <c r="X161" s="113">
        <v>2020</v>
      </c>
      <c r="Y161" s="113">
        <v>324</v>
      </c>
      <c r="Z161" s="113">
        <v>0</v>
      </c>
      <c r="AA161" s="114" t="s">
        <v>196</v>
      </c>
      <c r="AB161" s="108">
        <v>234</v>
      </c>
      <c r="AC161" s="109" t="s">
        <v>196</v>
      </c>
      <c r="AD161" s="300" t="s">
        <v>575</v>
      </c>
      <c r="AE161" s="300" t="s">
        <v>528</v>
      </c>
      <c r="AF161" s="301">
        <f>AE161-AD161</f>
        <v>-25</v>
      </c>
      <c r="AG161" s="302">
        <f>IF(AI161="SI", 0,J161)</f>
        <v>133.69</v>
      </c>
      <c r="AH161" s="303">
        <f>AG161*AF161</f>
        <v>-3342.25</v>
      </c>
      <c r="AI161" s="304" t="s">
        <v>131</v>
      </c>
    </row>
    <row r="162" spans="1:35" x14ac:dyDescent="0.2">
      <c r="A162" s="108">
        <v>2021</v>
      </c>
      <c r="B162" s="108">
        <v>116</v>
      </c>
      <c r="C162" s="109" t="s">
        <v>196</v>
      </c>
      <c r="D162" s="297" t="s">
        <v>578</v>
      </c>
      <c r="E162" s="109" t="s">
        <v>386</v>
      </c>
      <c r="F162" s="298" t="s">
        <v>579</v>
      </c>
      <c r="G162" s="112">
        <v>22.72</v>
      </c>
      <c r="H162" s="112">
        <v>4.0999999999999996</v>
      </c>
      <c r="I162" s="107" t="s">
        <v>121</v>
      </c>
      <c r="J162" s="112">
        <f>IF(I162="SI", G162-H162,G162)</f>
        <v>18.619999999999997</v>
      </c>
      <c r="K162" s="299" t="s">
        <v>282</v>
      </c>
      <c r="L162" s="108">
        <v>2021</v>
      </c>
      <c r="M162" s="108">
        <v>1071</v>
      </c>
      <c r="N162" s="109" t="s">
        <v>388</v>
      </c>
      <c r="O162" s="111" t="s">
        <v>240</v>
      </c>
      <c r="P162" s="109" t="s">
        <v>241</v>
      </c>
      <c r="Q162" s="109" t="s">
        <v>241</v>
      </c>
      <c r="R162" s="108">
        <v>2</v>
      </c>
      <c r="S162" s="111" t="s">
        <v>138</v>
      </c>
      <c r="T162" s="108">
        <v>1080203</v>
      </c>
      <c r="U162" s="108">
        <v>2890</v>
      </c>
      <c r="V162" s="108">
        <v>1937</v>
      </c>
      <c r="W162" s="108">
        <v>99</v>
      </c>
      <c r="X162" s="113">
        <v>2021</v>
      </c>
      <c r="Y162" s="113">
        <v>355</v>
      </c>
      <c r="Z162" s="113">
        <v>0</v>
      </c>
      <c r="AA162" s="114" t="s">
        <v>196</v>
      </c>
      <c r="AB162" s="108">
        <v>233</v>
      </c>
      <c r="AC162" s="109" t="s">
        <v>196</v>
      </c>
      <c r="AD162" s="300" t="s">
        <v>575</v>
      </c>
      <c r="AE162" s="300" t="s">
        <v>528</v>
      </c>
      <c r="AF162" s="301">
        <f>AE162-AD162</f>
        <v>-25</v>
      </c>
      <c r="AG162" s="302">
        <f>IF(AI162="SI", 0,J162)</f>
        <v>18.619999999999997</v>
      </c>
      <c r="AH162" s="303">
        <f>AG162*AF162</f>
        <v>-465.49999999999994</v>
      </c>
      <c r="AI162" s="304" t="s">
        <v>131</v>
      </c>
    </row>
    <row r="163" spans="1:35" x14ac:dyDescent="0.2">
      <c r="A163" s="108">
        <v>2021</v>
      </c>
      <c r="B163" s="108">
        <v>117</v>
      </c>
      <c r="C163" s="109" t="s">
        <v>196</v>
      </c>
      <c r="D163" s="297" t="s">
        <v>580</v>
      </c>
      <c r="E163" s="109" t="s">
        <v>386</v>
      </c>
      <c r="F163" s="298" t="s">
        <v>581</v>
      </c>
      <c r="G163" s="112">
        <v>63.71</v>
      </c>
      <c r="H163" s="112">
        <v>11.49</v>
      </c>
      <c r="I163" s="107" t="s">
        <v>121</v>
      </c>
      <c r="J163" s="112">
        <f>IF(I163="SI", G163-H163,G163)</f>
        <v>52.22</v>
      </c>
      <c r="K163" s="299" t="s">
        <v>239</v>
      </c>
      <c r="L163" s="108">
        <v>2021</v>
      </c>
      <c r="M163" s="108">
        <v>1079</v>
      </c>
      <c r="N163" s="109" t="s">
        <v>388</v>
      </c>
      <c r="O163" s="111" t="s">
        <v>240</v>
      </c>
      <c r="P163" s="109" t="s">
        <v>241</v>
      </c>
      <c r="Q163" s="109" t="s">
        <v>241</v>
      </c>
      <c r="R163" s="108">
        <v>2</v>
      </c>
      <c r="S163" s="111" t="s">
        <v>138</v>
      </c>
      <c r="T163" s="108">
        <v>1080203</v>
      </c>
      <c r="U163" s="108">
        <v>2890</v>
      </c>
      <c r="V163" s="108">
        <v>1937</v>
      </c>
      <c r="W163" s="108">
        <v>99</v>
      </c>
      <c r="X163" s="113">
        <v>2021</v>
      </c>
      <c r="Y163" s="113">
        <v>355</v>
      </c>
      <c r="Z163" s="113">
        <v>0</v>
      </c>
      <c r="AA163" s="114" t="s">
        <v>196</v>
      </c>
      <c r="AB163" s="108">
        <v>232</v>
      </c>
      <c r="AC163" s="109" t="s">
        <v>196</v>
      </c>
      <c r="AD163" s="300" t="s">
        <v>575</v>
      </c>
      <c r="AE163" s="300" t="s">
        <v>528</v>
      </c>
      <c r="AF163" s="301">
        <f>AE163-AD163</f>
        <v>-25</v>
      </c>
      <c r="AG163" s="302">
        <f>IF(AI163="SI", 0,J163)</f>
        <v>52.22</v>
      </c>
      <c r="AH163" s="303">
        <f>AG163*AF163</f>
        <v>-1305.5</v>
      </c>
      <c r="AI163" s="304" t="s">
        <v>131</v>
      </c>
    </row>
    <row r="164" spans="1:35" x14ac:dyDescent="0.2">
      <c r="A164" s="108">
        <v>2021</v>
      </c>
      <c r="B164" s="108">
        <v>118</v>
      </c>
      <c r="C164" s="109" t="s">
        <v>196</v>
      </c>
      <c r="D164" s="297" t="s">
        <v>582</v>
      </c>
      <c r="E164" s="109" t="s">
        <v>386</v>
      </c>
      <c r="F164" s="298" t="s">
        <v>583</v>
      </c>
      <c r="G164" s="112">
        <v>4262.96</v>
      </c>
      <c r="H164" s="112">
        <v>768.73</v>
      </c>
      <c r="I164" s="107" t="s">
        <v>121</v>
      </c>
      <c r="J164" s="112">
        <f>IF(I164="SI", G164-H164,G164)</f>
        <v>3494.23</v>
      </c>
      <c r="K164" s="299" t="s">
        <v>282</v>
      </c>
      <c r="L164" s="108">
        <v>2021</v>
      </c>
      <c r="M164" s="108">
        <v>1077</v>
      </c>
      <c r="N164" s="109" t="s">
        <v>388</v>
      </c>
      <c r="O164" s="111" t="s">
        <v>240</v>
      </c>
      <c r="P164" s="109" t="s">
        <v>241</v>
      </c>
      <c r="Q164" s="109" t="s">
        <v>241</v>
      </c>
      <c r="R164" s="108">
        <v>2</v>
      </c>
      <c r="S164" s="111" t="s">
        <v>138</v>
      </c>
      <c r="T164" s="108">
        <v>1080203</v>
      </c>
      <c r="U164" s="108">
        <v>2890</v>
      </c>
      <c r="V164" s="108">
        <v>1937</v>
      </c>
      <c r="W164" s="108">
        <v>99</v>
      </c>
      <c r="X164" s="113">
        <v>2021</v>
      </c>
      <c r="Y164" s="113">
        <v>355</v>
      </c>
      <c r="Z164" s="113">
        <v>0</v>
      </c>
      <c r="AA164" s="114" t="s">
        <v>196</v>
      </c>
      <c r="AB164" s="108">
        <v>233</v>
      </c>
      <c r="AC164" s="109" t="s">
        <v>196</v>
      </c>
      <c r="AD164" s="300" t="s">
        <v>575</v>
      </c>
      <c r="AE164" s="300" t="s">
        <v>528</v>
      </c>
      <c r="AF164" s="301">
        <f>AE164-AD164</f>
        <v>-25</v>
      </c>
      <c r="AG164" s="302">
        <f>IF(AI164="SI", 0,J164)</f>
        <v>3494.23</v>
      </c>
      <c r="AH164" s="303">
        <f>AG164*AF164</f>
        <v>-87355.75</v>
      </c>
      <c r="AI164" s="304" t="s">
        <v>131</v>
      </c>
    </row>
    <row r="165" spans="1:35" x14ac:dyDescent="0.2">
      <c r="A165" s="108">
        <v>2021</v>
      </c>
      <c r="B165" s="108">
        <v>119</v>
      </c>
      <c r="C165" s="109" t="s">
        <v>196</v>
      </c>
      <c r="D165" s="297" t="s">
        <v>584</v>
      </c>
      <c r="E165" s="109" t="s">
        <v>386</v>
      </c>
      <c r="F165" s="298" t="s">
        <v>585</v>
      </c>
      <c r="G165" s="112">
        <v>211.57</v>
      </c>
      <c r="H165" s="112">
        <v>38.15</v>
      </c>
      <c r="I165" s="107" t="s">
        <v>121</v>
      </c>
      <c r="J165" s="112">
        <f>IF(I165="SI", G165-H165,G165)</f>
        <v>173.42</v>
      </c>
      <c r="K165" s="299" t="s">
        <v>282</v>
      </c>
      <c r="L165" s="108">
        <v>2021</v>
      </c>
      <c r="M165" s="108">
        <v>1080</v>
      </c>
      <c r="N165" s="109" t="s">
        <v>388</v>
      </c>
      <c r="O165" s="111" t="s">
        <v>240</v>
      </c>
      <c r="P165" s="109" t="s">
        <v>241</v>
      </c>
      <c r="Q165" s="109" t="s">
        <v>241</v>
      </c>
      <c r="R165" s="108">
        <v>1</v>
      </c>
      <c r="S165" s="111" t="s">
        <v>166</v>
      </c>
      <c r="T165" s="108">
        <v>1010203</v>
      </c>
      <c r="U165" s="108">
        <v>140</v>
      </c>
      <c r="V165" s="108">
        <v>1043</v>
      </c>
      <c r="W165" s="108">
        <v>2</v>
      </c>
      <c r="X165" s="113">
        <v>2021</v>
      </c>
      <c r="Y165" s="113">
        <v>346</v>
      </c>
      <c r="Z165" s="113">
        <v>0</v>
      </c>
      <c r="AA165" s="114" t="s">
        <v>196</v>
      </c>
      <c r="AB165" s="108">
        <v>226</v>
      </c>
      <c r="AC165" s="109" t="s">
        <v>196</v>
      </c>
      <c r="AD165" s="300" t="s">
        <v>575</v>
      </c>
      <c r="AE165" s="300" t="s">
        <v>528</v>
      </c>
      <c r="AF165" s="301">
        <f>AE165-AD165</f>
        <v>-25</v>
      </c>
      <c r="AG165" s="302">
        <f>IF(AI165="SI", 0,J165)</f>
        <v>173.42</v>
      </c>
      <c r="AH165" s="303">
        <f>AG165*AF165</f>
        <v>-4335.5</v>
      </c>
      <c r="AI165" s="304" t="s">
        <v>131</v>
      </c>
    </row>
    <row r="166" spans="1:35" x14ac:dyDescent="0.2">
      <c r="A166" s="108">
        <v>2021</v>
      </c>
      <c r="B166" s="108">
        <v>120</v>
      </c>
      <c r="C166" s="109" t="s">
        <v>196</v>
      </c>
      <c r="D166" s="297" t="s">
        <v>586</v>
      </c>
      <c r="E166" s="109" t="s">
        <v>386</v>
      </c>
      <c r="F166" s="298" t="s">
        <v>587</v>
      </c>
      <c r="G166" s="112">
        <v>659.3</v>
      </c>
      <c r="H166" s="112">
        <v>59.94</v>
      </c>
      <c r="I166" s="107" t="s">
        <v>121</v>
      </c>
      <c r="J166" s="112">
        <f>IF(I166="SI", G166-H166,G166)</f>
        <v>599.3599999999999</v>
      </c>
      <c r="K166" s="299" t="s">
        <v>282</v>
      </c>
      <c r="L166" s="108">
        <v>2021</v>
      </c>
      <c r="M166" s="108">
        <v>1075</v>
      </c>
      <c r="N166" s="109" t="s">
        <v>388</v>
      </c>
      <c r="O166" s="111" t="s">
        <v>240</v>
      </c>
      <c r="P166" s="109" t="s">
        <v>241</v>
      </c>
      <c r="Q166" s="109" t="s">
        <v>241</v>
      </c>
      <c r="R166" s="108">
        <v>4</v>
      </c>
      <c r="S166" s="111" t="s">
        <v>126</v>
      </c>
      <c r="T166" s="108">
        <v>1040203</v>
      </c>
      <c r="U166" s="108">
        <v>1570</v>
      </c>
      <c r="V166" s="108">
        <v>1366</v>
      </c>
      <c r="W166" s="108">
        <v>2</v>
      </c>
      <c r="X166" s="113">
        <v>2021</v>
      </c>
      <c r="Y166" s="113">
        <v>360</v>
      </c>
      <c r="Z166" s="113">
        <v>0</v>
      </c>
      <c r="AA166" s="114" t="s">
        <v>196</v>
      </c>
      <c r="AB166" s="108">
        <v>230</v>
      </c>
      <c r="AC166" s="109" t="s">
        <v>196</v>
      </c>
      <c r="AD166" s="300" t="s">
        <v>575</v>
      </c>
      <c r="AE166" s="300" t="s">
        <v>528</v>
      </c>
      <c r="AF166" s="301">
        <f>AE166-AD166</f>
        <v>-25</v>
      </c>
      <c r="AG166" s="302">
        <f>IF(AI166="SI", 0,J166)</f>
        <v>599.3599999999999</v>
      </c>
      <c r="AH166" s="303">
        <f>AG166*AF166</f>
        <v>-14983.999999999998</v>
      </c>
      <c r="AI166" s="304" t="s">
        <v>131</v>
      </c>
    </row>
    <row r="167" spans="1:35" x14ac:dyDescent="0.2">
      <c r="A167" s="108">
        <v>2021</v>
      </c>
      <c r="B167" s="108">
        <v>120</v>
      </c>
      <c r="C167" s="109" t="s">
        <v>196</v>
      </c>
      <c r="D167" s="297" t="s">
        <v>586</v>
      </c>
      <c r="E167" s="109" t="s">
        <v>386</v>
      </c>
      <c r="F167" s="298" t="s">
        <v>587</v>
      </c>
      <c r="G167" s="112">
        <v>234.29</v>
      </c>
      <c r="H167" s="112">
        <v>21.94</v>
      </c>
      <c r="I167" s="107" t="s">
        <v>121</v>
      </c>
      <c r="J167" s="112">
        <f>IF(I167="SI", G167-H167,G167)</f>
        <v>212.35</v>
      </c>
      <c r="K167" s="299" t="s">
        <v>282</v>
      </c>
      <c r="L167" s="108">
        <v>2021</v>
      </c>
      <c r="M167" s="108">
        <v>1075</v>
      </c>
      <c r="N167" s="109" t="s">
        <v>388</v>
      </c>
      <c r="O167" s="111" t="s">
        <v>240</v>
      </c>
      <c r="P167" s="109" t="s">
        <v>241</v>
      </c>
      <c r="Q167" s="109" t="s">
        <v>241</v>
      </c>
      <c r="R167" s="108">
        <v>4</v>
      </c>
      <c r="S167" s="111" t="s">
        <v>126</v>
      </c>
      <c r="T167" s="108">
        <v>1040103</v>
      </c>
      <c r="U167" s="108">
        <v>1460</v>
      </c>
      <c r="V167" s="108">
        <v>1346</v>
      </c>
      <c r="W167" s="108">
        <v>2</v>
      </c>
      <c r="X167" s="113">
        <v>2021</v>
      </c>
      <c r="Y167" s="113">
        <v>359</v>
      </c>
      <c r="Z167" s="113">
        <v>0</v>
      </c>
      <c r="AA167" s="114" t="s">
        <v>196</v>
      </c>
      <c r="AB167" s="108">
        <v>229</v>
      </c>
      <c r="AC167" s="109" t="s">
        <v>196</v>
      </c>
      <c r="AD167" s="300" t="s">
        <v>575</v>
      </c>
      <c r="AE167" s="300" t="s">
        <v>528</v>
      </c>
      <c r="AF167" s="301">
        <f>AE167-AD167</f>
        <v>-25</v>
      </c>
      <c r="AG167" s="302">
        <f>IF(AI167="SI", 0,J167)</f>
        <v>212.35</v>
      </c>
      <c r="AH167" s="303">
        <f>AG167*AF167</f>
        <v>-5308.75</v>
      </c>
      <c r="AI167" s="304" t="s">
        <v>131</v>
      </c>
    </row>
    <row r="168" spans="1:35" x14ac:dyDescent="0.2">
      <c r="A168" s="108">
        <v>2021</v>
      </c>
      <c r="B168" s="108">
        <v>121</v>
      </c>
      <c r="C168" s="109" t="s">
        <v>196</v>
      </c>
      <c r="D168" s="297" t="s">
        <v>588</v>
      </c>
      <c r="E168" s="109" t="s">
        <v>386</v>
      </c>
      <c r="F168" s="298" t="s">
        <v>589</v>
      </c>
      <c r="G168" s="112">
        <v>14.73</v>
      </c>
      <c r="H168" s="112">
        <v>2.66</v>
      </c>
      <c r="I168" s="107" t="s">
        <v>121</v>
      </c>
      <c r="J168" s="112">
        <f>IF(I168="SI", G168-H168,G168)</f>
        <v>12.07</v>
      </c>
      <c r="K168" s="299" t="s">
        <v>239</v>
      </c>
      <c r="L168" s="108">
        <v>2021</v>
      </c>
      <c r="M168" s="108">
        <v>1078</v>
      </c>
      <c r="N168" s="109" t="s">
        <v>388</v>
      </c>
      <c r="O168" s="111" t="s">
        <v>240</v>
      </c>
      <c r="P168" s="109" t="s">
        <v>241</v>
      </c>
      <c r="Q168" s="109" t="s">
        <v>241</v>
      </c>
      <c r="R168" s="108">
        <v>2</v>
      </c>
      <c r="S168" s="111" t="s">
        <v>138</v>
      </c>
      <c r="T168" s="108">
        <v>1100503</v>
      </c>
      <c r="U168" s="108">
        <v>4210</v>
      </c>
      <c r="V168" s="108">
        <v>1656</v>
      </c>
      <c r="W168" s="108">
        <v>2</v>
      </c>
      <c r="X168" s="113">
        <v>2020</v>
      </c>
      <c r="Y168" s="113">
        <v>317</v>
      </c>
      <c r="Z168" s="113">
        <v>0</v>
      </c>
      <c r="AA168" s="114" t="s">
        <v>196</v>
      </c>
      <c r="AB168" s="108">
        <v>235</v>
      </c>
      <c r="AC168" s="109" t="s">
        <v>196</v>
      </c>
      <c r="AD168" s="300" t="s">
        <v>575</v>
      </c>
      <c r="AE168" s="300" t="s">
        <v>528</v>
      </c>
      <c r="AF168" s="301">
        <f>AE168-AD168</f>
        <v>-25</v>
      </c>
      <c r="AG168" s="302">
        <f>IF(AI168="SI", 0,J168)</f>
        <v>12.07</v>
      </c>
      <c r="AH168" s="303">
        <f>AG168*AF168</f>
        <v>-301.75</v>
      </c>
      <c r="AI168" s="304" t="s">
        <v>131</v>
      </c>
    </row>
    <row r="169" spans="1:35" x14ac:dyDescent="0.2">
      <c r="A169" s="108">
        <v>2021</v>
      </c>
      <c r="B169" s="108">
        <v>121</v>
      </c>
      <c r="C169" s="109" t="s">
        <v>196</v>
      </c>
      <c r="D169" s="297" t="s">
        <v>588</v>
      </c>
      <c r="E169" s="109" t="s">
        <v>386</v>
      </c>
      <c r="F169" s="298" t="s">
        <v>590</v>
      </c>
      <c r="G169" s="112">
        <v>25.07</v>
      </c>
      <c r="H169" s="112">
        <v>4.5199999999999996</v>
      </c>
      <c r="I169" s="107" t="s">
        <v>121</v>
      </c>
      <c r="J169" s="112">
        <f>IF(I169="SI", G169-H169,G169)</f>
        <v>20.55</v>
      </c>
      <c r="K169" s="299" t="s">
        <v>239</v>
      </c>
      <c r="L169" s="108">
        <v>2021</v>
      </c>
      <c r="M169" s="108">
        <v>1078</v>
      </c>
      <c r="N169" s="109" t="s">
        <v>388</v>
      </c>
      <c r="O169" s="111" t="s">
        <v>240</v>
      </c>
      <c r="P169" s="109" t="s">
        <v>241</v>
      </c>
      <c r="Q169" s="109" t="s">
        <v>241</v>
      </c>
      <c r="R169" s="108">
        <v>4</v>
      </c>
      <c r="S169" s="111" t="s">
        <v>126</v>
      </c>
      <c r="T169" s="108">
        <v>1050103</v>
      </c>
      <c r="U169" s="108">
        <v>2010</v>
      </c>
      <c r="V169" s="108">
        <v>1476</v>
      </c>
      <c r="W169" s="108">
        <v>2</v>
      </c>
      <c r="X169" s="113">
        <v>2020</v>
      </c>
      <c r="Y169" s="113">
        <v>321</v>
      </c>
      <c r="Z169" s="113">
        <v>0</v>
      </c>
      <c r="AA169" s="114" t="s">
        <v>196</v>
      </c>
      <c r="AB169" s="108">
        <v>231</v>
      </c>
      <c r="AC169" s="109" t="s">
        <v>196</v>
      </c>
      <c r="AD169" s="300" t="s">
        <v>575</v>
      </c>
      <c r="AE169" s="300" t="s">
        <v>528</v>
      </c>
      <c r="AF169" s="301">
        <f>AE169-AD169</f>
        <v>-25</v>
      </c>
      <c r="AG169" s="302">
        <f>IF(AI169="SI", 0,J169)</f>
        <v>20.55</v>
      </c>
      <c r="AH169" s="303">
        <f>AG169*AF169</f>
        <v>-513.75</v>
      </c>
      <c r="AI169" s="304" t="s">
        <v>131</v>
      </c>
    </row>
    <row r="170" spans="1:35" x14ac:dyDescent="0.2">
      <c r="A170" s="108">
        <v>2021</v>
      </c>
      <c r="B170" s="108">
        <v>121</v>
      </c>
      <c r="C170" s="109" t="s">
        <v>196</v>
      </c>
      <c r="D170" s="297" t="s">
        <v>588</v>
      </c>
      <c r="E170" s="109" t="s">
        <v>386</v>
      </c>
      <c r="F170" s="298" t="s">
        <v>591</v>
      </c>
      <c r="G170" s="112">
        <v>28.34</v>
      </c>
      <c r="H170" s="112">
        <v>5.1100000000000003</v>
      </c>
      <c r="I170" s="107" t="s">
        <v>121</v>
      </c>
      <c r="J170" s="112">
        <f>IF(I170="SI", G170-H170,G170)</f>
        <v>23.23</v>
      </c>
      <c r="K170" s="299" t="s">
        <v>282</v>
      </c>
      <c r="L170" s="108">
        <v>2021</v>
      </c>
      <c r="M170" s="108">
        <v>1078</v>
      </c>
      <c r="N170" s="109" t="s">
        <v>388</v>
      </c>
      <c r="O170" s="111" t="s">
        <v>240</v>
      </c>
      <c r="P170" s="109" t="s">
        <v>241</v>
      </c>
      <c r="Q170" s="109" t="s">
        <v>241</v>
      </c>
      <c r="R170" s="108">
        <v>2</v>
      </c>
      <c r="S170" s="111" t="s">
        <v>138</v>
      </c>
      <c r="T170" s="108">
        <v>1010503</v>
      </c>
      <c r="U170" s="108">
        <v>470</v>
      </c>
      <c r="V170" s="108">
        <v>1156</v>
      </c>
      <c r="W170" s="108">
        <v>2</v>
      </c>
      <c r="X170" s="113">
        <v>2021</v>
      </c>
      <c r="Y170" s="113">
        <v>353</v>
      </c>
      <c r="Z170" s="113">
        <v>0</v>
      </c>
      <c r="AA170" s="114" t="s">
        <v>196</v>
      </c>
      <c r="AB170" s="108">
        <v>228</v>
      </c>
      <c r="AC170" s="109" t="s">
        <v>196</v>
      </c>
      <c r="AD170" s="300" t="s">
        <v>575</v>
      </c>
      <c r="AE170" s="300" t="s">
        <v>528</v>
      </c>
      <c r="AF170" s="301">
        <f>AE170-AD170</f>
        <v>-25</v>
      </c>
      <c r="AG170" s="302">
        <f>IF(AI170="SI", 0,J170)</f>
        <v>23.23</v>
      </c>
      <c r="AH170" s="303">
        <f>AG170*AF170</f>
        <v>-580.75</v>
      </c>
      <c r="AI170" s="304" t="s">
        <v>131</v>
      </c>
    </row>
    <row r="171" spans="1:35" x14ac:dyDescent="0.2">
      <c r="A171" s="108">
        <v>2021</v>
      </c>
      <c r="B171" s="108">
        <v>121</v>
      </c>
      <c r="C171" s="109" t="s">
        <v>196</v>
      </c>
      <c r="D171" s="297" t="s">
        <v>588</v>
      </c>
      <c r="E171" s="109" t="s">
        <v>386</v>
      </c>
      <c r="F171" s="298" t="s">
        <v>592</v>
      </c>
      <c r="G171" s="112">
        <v>23.53</v>
      </c>
      <c r="H171" s="112">
        <v>4.24</v>
      </c>
      <c r="I171" s="107" t="s">
        <v>121</v>
      </c>
      <c r="J171" s="112">
        <f>IF(I171="SI", G171-H171,G171)</f>
        <v>19.29</v>
      </c>
      <c r="K171" s="299" t="s">
        <v>282</v>
      </c>
      <c r="L171" s="108">
        <v>2021</v>
      </c>
      <c r="M171" s="108">
        <v>1078</v>
      </c>
      <c r="N171" s="109" t="s">
        <v>388</v>
      </c>
      <c r="O171" s="111" t="s">
        <v>240</v>
      </c>
      <c r="P171" s="109" t="s">
        <v>241</v>
      </c>
      <c r="Q171" s="109" t="s">
        <v>241</v>
      </c>
      <c r="R171" s="108">
        <v>2</v>
      </c>
      <c r="S171" s="111" t="s">
        <v>138</v>
      </c>
      <c r="T171" s="108">
        <v>1060203</v>
      </c>
      <c r="U171" s="108">
        <v>2340</v>
      </c>
      <c r="V171" s="108">
        <v>1829</v>
      </c>
      <c r="W171" s="108">
        <v>2</v>
      </c>
      <c r="X171" s="113">
        <v>2021</v>
      </c>
      <c r="Y171" s="113">
        <v>354</v>
      </c>
      <c r="Z171" s="113">
        <v>0</v>
      </c>
      <c r="AA171" s="114" t="s">
        <v>196</v>
      </c>
      <c r="AB171" s="108">
        <v>236</v>
      </c>
      <c r="AC171" s="109" t="s">
        <v>196</v>
      </c>
      <c r="AD171" s="300" t="s">
        <v>575</v>
      </c>
      <c r="AE171" s="300" t="s">
        <v>528</v>
      </c>
      <c r="AF171" s="301">
        <f>AE171-AD171</f>
        <v>-25</v>
      </c>
      <c r="AG171" s="302">
        <f>IF(AI171="SI", 0,J171)</f>
        <v>19.29</v>
      </c>
      <c r="AH171" s="303">
        <f>AG171*AF171</f>
        <v>-482.25</v>
      </c>
      <c r="AI171" s="304" t="s">
        <v>131</v>
      </c>
    </row>
    <row r="172" spans="1:35" x14ac:dyDescent="0.2">
      <c r="A172" s="108">
        <v>2021</v>
      </c>
      <c r="B172" s="108">
        <v>121</v>
      </c>
      <c r="C172" s="109" t="s">
        <v>196</v>
      </c>
      <c r="D172" s="297" t="s">
        <v>588</v>
      </c>
      <c r="E172" s="109" t="s">
        <v>386</v>
      </c>
      <c r="F172" s="298" t="s">
        <v>593</v>
      </c>
      <c r="G172" s="112">
        <v>32.65</v>
      </c>
      <c r="H172" s="112">
        <v>5.89</v>
      </c>
      <c r="I172" s="107" t="s">
        <v>121</v>
      </c>
      <c r="J172" s="112">
        <f>IF(I172="SI", G172-H172,G172)</f>
        <v>26.759999999999998</v>
      </c>
      <c r="K172" s="299" t="s">
        <v>282</v>
      </c>
      <c r="L172" s="108">
        <v>2021</v>
      </c>
      <c r="M172" s="108">
        <v>1078</v>
      </c>
      <c r="N172" s="109" t="s">
        <v>388</v>
      </c>
      <c r="O172" s="111" t="s">
        <v>240</v>
      </c>
      <c r="P172" s="109" t="s">
        <v>241</v>
      </c>
      <c r="Q172" s="109" t="s">
        <v>241</v>
      </c>
      <c r="R172" s="108">
        <v>2</v>
      </c>
      <c r="S172" s="111" t="s">
        <v>138</v>
      </c>
      <c r="T172" s="108">
        <v>1010503</v>
      </c>
      <c r="U172" s="108">
        <v>470</v>
      </c>
      <c r="V172" s="108">
        <v>1156</v>
      </c>
      <c r="W172" s="108">
        <v>2</v>
      </c>
      <c r="X172" s="113">
        <v>2021</v>
      </c>
      <c r="Y172" s="113">
        <v>353</v>
      </c>
      <c r="Z172" s="113">
        <v>0</v>
      </c>
      <c r="AA172" s="114" t="s">
        <v>196</v>
      </c>
      <c r="AB172" s="108">
        <v>228</v>
      </c>
      <c r="AC172" s="109" t="s">
        <v>196</v>
      </c>
      <c r="AD172" s="300" t="s">
        <v>575</v>
      </c>
      <c r="AE172" s="300" t="s">
        <v>528</v>
      </c>
      <c r="AF172" s="301">
        <f>AE172-AD172</f>
        <v>-25</v>
      </c>
      <c r="AG172" s="302">
        <f>IF(AI172="SI", 0,J172)</f>
        <v>26.759999999999998</v>
      </c>
      <c r="AH172" s="303">
        <f>AG172*AF172</f>
        <v>-669</v>
      </c>
      <c r="AI172" s="304" t="s">
        <v>131</v>
      </c>
    </row>
    <row r="173" spans="1:35" x14ac:dyDescent="0.2">
      <c r="A173" s="108">
        <v>2021</v>
      </c>
      <c r="B173" s="108">
        <v>121</v>
      </c>
      <c r="C173" s="109" t="s">
        <v>196</v>
      </c>
      <c r="D173" s="297" t="s">
        <v>588</v>
      </c>
      <c r="E173" s="109" t="s">
        <v>386</v>
      </c>
      <c r="F173" s="298" t="s">
        <v>594</v>
      </c>
      <c r="G173" s="112">
        <v>309.56</v>
      </c>
      <c r="H173" s="112">
        <v>55.82</v>
      </c>
      <c r="I173" s="107" t="s">
        <v>121</v>
      </c>
      <c r="J173" s="112">
        <f>IF(I173="SI", G173-H173,G173)</f>
        <v>253.74</v>
      </c>
      <c r="K173" s="299" t="s">
        <v>282</v>
      </c>
      <c r="L173" s="108">
        <v>2021</v>
      </c>
      <c r="M173" s="108">
        <v>1078</v>
      </c>
      <c r="N173" s="109" t="s">
        <v>388</v>
      </c>
      <c r="O173" s="111" t="s">
        <v>240</v>
      </c>
      <c r="P173" s="109" t="s">
        <v>241</v>
      </c>
      <c r="Q173" s="109" t="s">
        <v>241</v>
      </c>
      <c r="R173" s="108">
        <v>2</v>
      </c>
      <c r="S173" s="111" t="s">
        <v>138</v>
      </c>
      <c r="T173" s="108">
        <v>1060203</v>
      </c>
      <c r="U173" s="108">
        <v>2340</v>
      </c>
      <c r="V173" s="108">
        <v>1829</v>
      </c>
      <c r="W173" s="108">
        <v>2</v>
      </c>
      <c r="X173" s="113">
        <v>2021</v>
      </c>
      <c r="Y173" s="113">
        <v>354</v>
      </c>
      <c r="Z173" s="113">
        <v>0</v>
      </c>
      <c r="AA173" s="114" t="s">
        <v>196</v>
      </c>
      <c r="AB173" s="108">
        <v>236</v>
      </c>
      <c r="AC173" s="109" t="s">
        <v>196</v>
      </c>
      <c r="AD173" s="300" t="s">
        <v>575</v>
      </c>
      <c r="AE173" s="300" t="s">
        <v>528</v>
      </c>
      <c r="AF173" s="301">
        <f>AE173-AD173</f>
        <v>-25</v>
      </c>
      <c r="AG173" s="302">
        <f>IF(AI173="SI", 0,J173)</f>
        <v>253.74</v>
      </c>
      <c r="AH173" s="303">
        <f>AG173*AF173</f>
        <v>-6343.5</v>
      </c>
      <c r="AI173" s="304" t="s">
        <v>131</v>
      </c>
    </row>
    <row r="174" spans="1:35" x14ac:dyDescent="0.2">
      <c r="A174" s="108">
        <v>2021</v>
      </c>
      <c r="B174" s="108">
        <v>122</v>
      </c>
      <c r="C174" s="109" t="s">
        <v>529</v>
      </c>
      <c r="D174" s="297" t="s">
        <v>595</v>
      </c>
      <c r="E174" s="109" t="s">
        <v>528</v>
      </c>
      <c r="F174" s="298" t="s">
        <v>596</v>
      </c>
      <c r="G174" s="112">
        <v>93.2</v>
      </c>
      <c r="H174" s="112">
        <v>8.4700000000000006</v>
      </c>
      <c r="I174" s="107" t="s">
        <v>121</v>
      </c>
      <c r="J174" s="112">
        <f>IF(I174="SI", G174-H174,G174)</f>
        <v>84.73</v>
      </c>
      <c r="K174" s="299" t="s">
        <v>597</v>
      </c>
      <c r="L174" s="108">
        <v>2021</v>
      </c>
      <c r="M174" s="108">
        <v>1152</v>
      </c>
      <c r="N174" s="109" t="s">
        <v>528</v>
      </c>
      <c r="O174" s="111" t="s">
        <v>598</v>
      </c>
      <c r="P174" s="109" t="s">
        <v>599</v>
      </c>
      <c r="Q174" s="109" t="s">
        <v>125</v>
      </c>
      <c r="R174" s="108">
        <v>2</v>
      </c>
      <c r="S174" s="111" t="s">
        <v>138</v>
      </c>
      <c r="T174" s="108">
        <v>1060203</v>
      </c>
      <c r="U174" s="108">
        <v>2340</v>
      </c>
      <c r="V174" s="108">
        <v>1829</v>
      </c>
      <c r="W174" s="108">
        <v>2</v>
      </c>
      <c r="X174" s="113">
        <v>2020</v>
      </c>
      <c r="Y174" s="113">
        <v>99</v>
      </c>
      <c r="Z174" s="113">
        <v>0</v>
      </c>
      <c r="AA174" s="114" t="s">
        <v>531</v>
      </c>
      <c r="AB174" s="108">
        <v>247</v>
      </c>
      <c r="AC174" s="109" t="s">
        <v>531</v>
      </c>
      <c r="AD174" s="300" t="s">
        <v>600</v>
      </c>
      <c r="AE174" s="300" t="s">
        <v>476</v>
      </c>
      <c r="AF174" s="301">
        <f>AE174-AD174</f>
        <v>-23</v>
      </c>
      <c r="AG174" s="302">
        <f>IF(AI174="SI", 0,J174)</f>
        <v>84.73</v>
      </c>
      <c r="AH174" s="303">
        <f>AG174*AF174</f>
        <v>-1948.7900000000002</v>
      </c>
      <c r="AI174" s="304" t="s">
        <v>131</v>
      </c>
    </row>
    <row r="175" spans="1:35" x14ac:dyDescent="0.2">
      <c r="A175" s="108">
        <v>2021</v>
      </c>
      <c r="B175" s="108">
        <v>123</v>
      </c>
      <c r="C175" s="109" t="s">
        <v>529</v>
      </c>
      <c r="D175" s="297" t="s">
        <v>601</v>
      </c>
      <c r="E175" s="109" t="s">
        <v>528</v>
      </c>
      <c r="F175" s="298" t="s">
        <v>602</v>
      </c>
      <c r="G175" s="112">
        <v>241.8</v>
      </c>
      <c r="H175" s="112">
        <v>21.98</v>
      </c>
      <c r="I175" s="107" t="s">
        <v>121</v>
      </c>
      <c r="J175" s="112">
        <f>IF(I175="SI", G175-H175,G175)</f>
        <v>219.82000000000002</v>
      </c>
      <c r="K175" s="299" t="s">
        <v>603</v>
      </c>
      <c r="L175" s="108">
        <v>2021</v>
      </c>
      <c r="M175" s="108">
        <v>1154</v>
      </c>
      <c r="N175" s="109" t="s">
        <v>528</v>
      </c>
      <c r="O175" s="111" t="s">
        <v>598</v>
      </c>
      <c r="P175" s="109" t="s">
        <v>599</v>
      </c>
      <c r="Q175" s="109" t="s">
        <v>125</v>
      </c>
      <c r="R175" s="108">
        <v>4</v>
      </c>
      <c r="S175" s="111" t="s">
        <v>126</v>
      </c>
      <c r="T175" s="108">
        <v>1040203</v>
      </c>
      <c r="U175" s="108">
        <v>1570</v>
      </c>
      <c r="V175" s="108">
        <v>1366</v>
      </c>
      <c r="W175" s="108">
        <v>2</v>
      </c>
      <c r="X175" s="113">
        <v>2021</v>
      </c>
      <c r="Y175" s="113">
        <v>79</v>
      </c>
      <c r="Z175" s="113">
        <v>0</v>
      </c>
      <c r="AA175" s="114" t="s">
        <v>531</v>
      </c>
      <c r="AB175" s="108">
        <v>246</v>
      </c>
      <c r="AC175" s="109" t="s">
        <v>531</v>
      </c>
      <c r="AD175" s="300" t="s">
        <v>600</v>
      </c>
      <c r="AE175" s="300" t="s">
        <v>476</v>
      </c>
      <c r="AF175" s="301">
        <f>AE175-AD175</f>
        <v>-23</v>
      </c>
      <c r="AG175" s="302">
        <f>IF(AI175="SI", 0,J175)</f>
        <v>219.82000000000002</v>
      </c>
      <c r="AH175" s="303">
        <f>AG175*AF175</f>
        <v>-5055.8600000000006</v>
      </c>
      <c r="AI175" s="304" t="s">
        <v>131</v>
      </c>
    </row>
    <row r="176" spans="1:35" x14ac:dyDescent="0.2">
      <c r="A176" s="108">
        <v>2021</v>
      </c>
      <c r="B176" s="108">
        <v>124</v>
      </c>
      <c r="C176" s="109" t="s">
        <v>529</v>
      </c>
      <c r="D176" s="297" t="s">
        <v>604</v>
      </c>
      <c r="E176" s="109" t="s">
        <v>528</v>
      </c>
      <c r="F176" s="298" t="s">
        <v>602</v>
      </c>
      <c r="G176" s="112">
        <v>26.95</v>
      </c>
      <c r="H176" s="112">
        <v>2.4500000000000002</v>
      </c>
      <c r="I176" s="107" t="s">
        <v>121</v>
      </c>
      <c r="J176" s="112">
        <f>IF(I176="SI", G176-H176,G176)</f>
        <v>24.5</v>
      </c>
      <c r="K176" s="299" t="s">
        <v>597</v>
      </c>
      <c r="L176" s="108">
        <v>2021</v>
      </c>
      <c r="M176" s="108">
        <v>1153</v>
      </c>
      <c r="N176" s="109" t="s">
        <v>528</v>
      </c>
      <c r="O176" s="111" t="s">
        <v>598</v>
      </c>
      <c r="P176" s="109" t="s">
        <v>599</v>
      </c>
      <c r="Q176" s="109" t="s">
        <v>125</v>
      </c>
      <c r="R176" s="108">
        <v>2</v>
      </c>
      <c r="S176" s="111" t="s">
        <v>138</v>
      </c>
      <c r="T176" s="108">
        <v>1010503</v>
      </c>
      <c r="U176" s="108">
        <v>470</v>
      </c>
      <c r="V176" s="108">
        <v>1156</v>
      </c>
      <c r="W176" s="108">
        <v>2</v>
      </c>
      <c r="X176" s="113">
        <v>2020</v>
      </c>
      <c r="Y176" s="113">
        <v>281</v>
      </c>
      <c r="Z176" s="113">
        <v>0</v>
      </c>
      <c r="AA176" s="114" t="s">
        <v>531</v>
      </c>
      <c r="AB176" s="108">
        <v>244</v>
      </c>
      <c r="AC176" s="109" t="s">
        <v>531</v>
      </c>
      <c r="AD176" s="300" t="s">
        <v>600</v>
      </c>
      <c r="AE176" s="300" t="s">
        <v>476</v>
      </c>
      <c r="AF176" s="301">
        <f>AE176-AD176</f>
        <v>-23</v>
      </c>
      <c r="AG176" s="302">
        <f>IF(AI176="SI", 0,J176)</f>
        <v>24.5</v>
      </c>
      <c r="AH176" s="303">
        <f>AG176*AF176</f>
        <v>-563.5</v>
      </c>
      <c r="AI176" s="304" t="s">
        <v>131</v>
      </c>
    </row>
    <row r="177" spans="1:35" x14ac:dyDescent="0.2">
      <c r="A177" s="108">
        <v>2021</v>
      </c>
      <c r="B177" s="108">
        <v>124</v>
      </c>
      <c r="C177" s="109" t="s">
        <v>529</v>
      </c>
      <c r="D177" s="297" t="s">
        <v>604</v>
      </c>
      <c r="E177" s="109" t="s">
        <v>528</v>
      </c>
      <c r="F177" s="298" t="s">
        <v>602</v>
      </c>
      <c r="G177" s="112">
        <v>3.05</v>
      </c>
      <c r="H177" s="112">
        <v>0.28000000000000003</v>
      </c>
      <c r="I177" s="107" t="s">
        <v>121</v>
      </c>
      <c r="J177" s="112">
        <f>IF(I177="SI", G177-H177,G177)</f>
        <v>2.7699999999999996</v>
      </c>
      <c r="K177" s="299" t="s">
        <v>597</v>
      </c>
      <c r="L177" s="108">
        <v>2021</v>
      </c>
      <c r="M177" s="108">
        <v>1153</v>
      </c>
      <c r="N177" s="109" t="s">
        <v>528</v>
      </c>
      <c r="O177" s="111" t="s">
        <v>598</v>
      </c>
      <c r="P177" s="109" t="s">
        <v>599</v>
      </c>
      <c r="Q177" s="109" t="s">
        <v>125</v>
      </c>
      <c r="R177" s="108">
        <v>2</v>
      </c>
      <c r="S177" s="111" t="s">
        <v>138</v>
      </c>
      <c r="T177" s="108">
        <v>1010202</v>
      </c>
      <c r="U177" s="108">
        <v>130</v>
      </c>
      <c r="V177" s="108">
        <v>1043</v>
      </c>
      <c r="W177" s="108">
        <v>1</v>
      </c>
      <c r="X177" s="113">
        <v>2020</v>
      </c>
      <c r="Y177" s="113">
        <v>283</v>
      </c>
      <c r="Z177" s="113">
        <v>0</v>
      </c>
      <c r="AA177" s="114" t="s">
        <v>531</v>
      </c>
      <c r="AB177" s="108">
        <v>243</v>
      </c>
      <c r="AC177" s="109" t="s">
        <v>531</v>
      </c>
      <c r="AD177" s="300" t="s">
        <v>600</v>
      </c>
      <c r="AE177" s="300" t="s">
        <v>476</v>
      </c>
      <c r="AF177" s="301">
        <f>AE177-AD177</f>
        <v>-23</v>
      </c>
      <c r="AG177" s="302">
        <f>IF(AI177="SI", 0,J177)</f>
        <v>2.7699999999999996</v>
      </c>
      <c r="AH177" s="303">
        <f>AG177*AF177</f>
        <v>-63.709999999999994</v>
      </c>
      <c r="AI177" s="304" t="s">
        <v>131</v>
      </c>
    </row>
    <row r="178" spans="1:35" x14ac:dyDescent="0.2">
      <c r="A178" s="108">
        <v>2021</v>
      </c>
      <c r="B178" s="108">
        <v>125</v>
      </c>
      <c r="C178" s="109" t="s">
        <v>529</v>
      </c>
      <c r="D178" s="297" t="s">
        <v>605</v>
      </c>
      <c r="E178" s="109" t="s">
        <v>528</v>
      </c>
      <c r="F178" s="298" t="s">
        <v>602</v>
      </c>
      <c r="G178" s="112">
        <v>102.86</v>
      </c>
      <c r="H178" s="112">
        <v>9.35</v>
      </c>
      <c r="I178" s="107" t="s">
        <v>121</v>
      </c>
      <c r="J178" s="112">
        <f>IF(I178="SI", G178-H178,G178)</f>
        <v>93.51</v>
      </c>
      <c r="K178" s="299" t="s">
        <v>603</v>
      </c>
      <c r="L178" s="108">
        <v>2021</v>
      </c>
      <c r="M178" s="108">
        <v>1151</v>
      </c>
      <c r="N178" s="109" t="s">
        <v>528</v>
      </c>
      <c r="O178" s="111" t="s">
        <v>598</v>
      </c>
      <c r="P178" s="109" t="s">
        <v>599</v>
      </c>
      <c r="Q178" s="109" t="s">
        <v>125</v>
      </c>
      <c r="R178" s="108">
        <v>4</v>
      </c>
      <c r="S178" s="111" t="s">
        <v>126</v>
      </c>
      <c r="T178" s="108">
        <v>1040103</v>
      </c>
      <c r="U178" s="108">
        <v>1460</v>
      </c>
      <c r="V178" s="108">
        <v>1346</v>
      </c>
      <c r="W178" s="108">
        <v>2</v>
      </c>
      <c r="X178" s="113">
        <v>2021</v>
      </c>
      <c r="Y178" s="113">
        <v>78</v>
      </c>
      <c r="Z178" s="113">
        <v>0</v>
      </c>
      <c r="AA178" s="114" t="s">
        <v>531</v>
      </c>
      <c r="AB178" s="108">
        <v>245</v>
      </c>
      <c r="AC178" s="109" t="s">
        <v>531</v>
      </c>
      <c r="AD178" s="300" t="s">
        <v>600</v>
      </c>
      <c r="AE178" s="300" t="s">
        <v>476</v>
      </c>
      <c r="AF178" s="301">
        <f>AE178-AD178</f>
        <v>-23</v>
      </c>
      <c r="AG178" s="302">
        <f>IF(AI178="SI", 0,J178)</f>
        <v>93.51</v>
      </c>
      <c r="AH178" s="303">
        <f>AG178*AF178</f>
        <v>-2150.73</v>
      </c>
      <c r="AI178" s="304" t="s">
        <v>131</v>
      </c>
    </row>
    <row r="179" spans="1:35" x14ac:dyDescent="0.2">
      <c r="A179" s="108">
        <v>2021</v>
      </c>
      <c r="B179" s="108">
        <v>126</v>
      </c>
      <c r="C179" s="109" t="s">
        <v>606</v>
      </c>
      <c r="D179" s="297" t="s">
        <v>607</v>
      </c>
      <c r="E179" s="109" t="s">
        <v>463</v>
      </c>
      <c r="F179" s="298" t="s">
        <v>608</v>
      </c>
      <c r="G179" s="112">
        <v>82.91</v>
      </c>
      <c r="H179" s="112">
        <v>14.95</v>
      </c>
      <c r="I179" s="107" t="s">
        <v>121</v>
      </c>
      <c r="J179" s="112">
        <f>IF(I179="SI", G179-H179,G179)</f>
        <v>67.959999999999994</v>
      </c>
      <c r="K179" s="299" t="s">
        <v>609</v>
      </c>
      <c r="L179" s="108">
        <v>2021</v>
      </c>
      <c r="M179" s="108">
        <v>1191</v>
      </c>
      <c r="N179" s="109" t="s">
        <v>529</v>
      </c>
      <c r="O179" s="111" t="s">
        <v>610</v>
      </c>
      <c r="P179" s="109" t="s">
        <v>611</v>
      </c>
      <c r="Q179" s="109" t="s">
        <v>125</v>
      </c>
      <c r="R179" s="108">
        <v>2</v>
      </c>
      <c r="S179" s="111" t="s">
        <v>138</v>
      </c>
      <c r="T179" s="108">
        <v>1010502</v>
      </c>
      <c r="U179" s="108">
        <v>460</v>
      </c>
      <c r="V179" s="108">
        <v>1156</v>
      </c>
      <c r="W179" s="108">
        <v>1</v>
      </c>
      <c r="X179" s="113">
        <v>2021</v>
      </c>
      <c r="Y179" s="113">
        <v>43</v>
      </c>
      <c r="Z179" s="113">
        <v>3</v>
      </c>
      <c r="AA179" s="114" t="s">
        <v>478</v>
      </c>
      <c r="AB179" s="108">
        <v>311</v>
      </c>
      <c r="AC179" s="109" t="s">
        <v>501</v>
      </c>
      <c r="AD179" s="300" t="s">
        <v>612</v>
      </c>
      <c r="AE179" s="300" t="s">
        <v>502</v>
      </c>
      <c r="AF179" s="301">
        <f>AE179-AD179</f>
        <v>-14</v>
      </c>
      <c r="AG179" s="302">
        <f>IF(AI179="SI", 0,J179)</f>
        <v>67.959999999999994</v>
      </c>
      <c r="AH179" s="303">
        <f>AG179*AF179</f>
        <v>-951.43999999999994</v>
      </c>
      <c r="AI179" s="304" t="s">
        <v>131</v>
      </c>
    </row>
    <row r="180" spans="1:35" x14ac:dyDescent="0.2">
      <c r="A180" s="108">
        <v>2021</v>
      </c>
      <c r="B180" s="108">
        <v>127</v>
      </c>
      <c r="C180" s="109" t="s">
        <v>606</v>
      </c>
      <c r="D180" s="297" t="s">
        <v>613</v>
      </c>
      <c r="E180" s="109" t="s">
        <v>196</v>
      </c>
      <c r="F180" s="298" t="s">
        <v>614</v>
      </c>
      <c r="G180" s="112">
        <v>39.36</v>
      </c>
      <c r="H180" s="112">
        <v>7.1</v>
      </c>
      <c r="I180" s="107" t="s">
        <v>121</v>
      </c>
      <c r="J180" s="112">
        <f>IF(I180="SI", G180-H180,G180)</f>
        <v>32.26</v>
      </c>
      <c r="K180" s="299" t="s">
        <v>615</v>
      </c>
      <c r="L180" s="108">
        <v>2021</v>
      </c>
      <c r="M180" s="108">
        <v>1142</v>
      </c>
      <c r="N180" s="109" t="s">
        <v>528</v>
      </c>
      <c r="O180" s="111" t="s">
        <v>616</v>
      </c>
      <c r="P180" s="109" t="s">
        <v>617</v>
      </c>
      <c r="Q180" s="109" t="s">
        <v>125</v>
      </c>
      <c r="R180" s="108">
        <v>4</v>
      </c>
      <c r="S180" s="111" t="s">
        <v>126</v>
      </c>
      <c r="T180" s="108">
        <v>1010202</v>
      </c>
      <c r="U180" s="108">
        <v>130</v>
      </c>
      <c r="V180" s="108">
        <v>1043</v>
      </c>
      <c r="W180" s="108">
        <v>1</v>
      </c>
      <c r="X180" s="113">
        <v>2020</v>
      </c>
      <c r="Y180" s="113">
        <v>182</v>
      </c>
      <c r="Z180" s="113">
        <v>0</v>
      </c>
      <c r="AA180" s="114" t="s">
        <v>491</v>
      </c>
      <c r="AB180" s="108">
        <v>332</v>
      </c>
      <c r="AC180" s="109" t="s">
        <v>492</v>
      </c>
      <c r="AD180" s="300" t="s">
        <v>618</v>
      </c>
      <c r="AE180" s="300" t="s">
        <v>494</v>
      </c>
      <c r="AF180" s="301">
        <f>AE180-AD180</f>
        <v>-4</v>
      </c>
      <c r="AG180" s="302">
        <f>IF(AI180="SI", 0,J180)</f>
        <v>32.26</v>
      </c>
      <c r="AH180" s="303">
        <f>AG180*AF180</f>
        <v>-129.04</v>
      </c>
      <c r="AI180" s="304" t="s">
        <v>131</v>
      </c>
    </row>
    <row r="181" spans="1:35" x14ac:dyDescent="0.2">
      <c r="A181" s="108">
        <v>2021</v>
      </c>
      <c r="B181" s="108">
        <v>127</v>
      </c>
      <c r="C181" s="109" t="s">
        <v>606</v>
      </c>
      <c r="D181" s="297" t="s">
        <v>613</v>
      </c>
      <c r="E181" s="109" t="s">
        <v>196</v>
      </c>
      <c r="F181" s="298" t="s">
        <v>614</v>
      </c>
      <c r="G181" s="112">
        <v>143.63999999999999</v>
      </c>
      <c r="H181" s="112">
        <v>25.9</v>
      </c>
      <c r="I181" s="107" t="s">
        <v>121</v>
      </c>
      <c r="J181" s="112">
        <f>IF(I181="SI", G181-H181,G181)</f>
        <v>117.73999999999998</v>
      </c>
      <c r="K181" s="299" t="s">
        <v>615</v>
      </c>
      <c r="L181" s="108">
        <v>2021</v>
      </c>
      <c r="M181" s="108">
        <v>1142</v>
      </c>
      <c r="N181" s="109" t="s">
        <v>528</v>
      </c>
      <c r="O181" s="111" t="s">
        <v>616</v>
      </c>
      <c r="P181" s="109" t="s">
        <v>617</v>
      </c>
      <c r="Q181" s="109" t="s">
        <v>125</v>
      </c>
      <c r="R181" s="108">
        <v>4</v>
      </c>
      <c r="S181" s="111" t="s">
        <v>126</v>
      </c>
      <c r="T181" s="108">
        <v>1040203</v>
      </c>
      <c r="U181" s="108">
        <v>1570</v>
      </c>
      <c r="V181" s="108">
        <v>1366</v>
      </c>
      <c r="W181" s="108">
        <v>3</v>
      </c>
      <c r="X181" s="113">
        <v>2021</v>
      </c>
      <c r="Y181" s="113">
        <v>125</v>
      </c>
      <c r="Z181" s="113">
        <v>0</v>
      </c>
      <c r="AA181" s="114" t="s">
        <v>491</v>
      </c>
      <c r="AB181" s="108">
        <v>333</v>
      </c>
      <c r="AC181" s="109" t="s">
        <v>492</v>
      </c>
      <c r="AD181" s="300" t="s">
        <v>618</v>
      </c>
      <c r="AE181" s="300" t="s">
        <v>494</v>
      </c>
      <c r="AF181" s="301">
        <f>AE181-AD181</f>
        <v>-4</v>
      </c>
      <c r="AG181" s="302">
        <f>IF(AI181="SI", 0,J181)</f>
        <v>117.73999999999998</v>
      </c>
      <c r="AH181" s="303">
        <f>AG181*AF181</f>
        <v>-470.95999999999992</v>
      </c>
      <c r="AI181" s="304" t="s">
        <v>131</v>
      </c>
    </row>
    <row r="182" spans="1:35" x14ac:dyDescent="0.2">
      <c r="A182" s="108">
        <v>2021</v>
      </c>
      <c r="B182" s="108">
        <v>128</v>
      </c>
      <c r="C182" s="109" t="s">
        <v>531</v>
      </c>
      <c r="D182" s="297" t="s">
        <v>619</v>
      </c>
      <c r="E182" s="109" t="s">
        <v>529</v>
      </c>
      <c r="F182" s="298" t="s">
        <v>620</v>
      </c>
      <c r="G182" s="112">
        <v>342.3</v>
      </c>
      <c r="H182" s="112">
        <v>61.73</v>
      </c>
      <c r="I182" s="107" t="s">
        <v>121</v>
      </c>
      <c r="J182" s="112">
        <f>IF(I182="SI", G182-H182,G182)</f>
        <v>280.57</v>
      </c>
      <c r="K182" s="299" t="s">
        <v>537</v>
      </c>
      <c r="L182" s="108">
        <v>2021</v>
      </c>
      <c r="M182" s="108">
        <v>1272</v>
      </c>
      <c r="N182" s="109" t="s">
        <v>531</v>
      </c>
      <c r="O182" s="111" t="s">
        <v>269</v>
      </c>
      <c r="P182" s="109" t="s">
        <v>270</v>
      </c>
      <c r="Q182" s="109" t="s">
        <v>125</v>
      </c>
      <c r="R182" s="108">
        <v>2</v>
      </c>
      <c r="S182" s="111" t="s">
        <v>138</v>
      </c>
      <c r="T182" s="108">
        <v>1080203</v>
      </c>
      <c r="U182" s="108">
        <v>2890</v>
      </c>
      <c r="V182" s="108">
        <v>1938</v>
      </c>
      <c r="W182" s="108">
        <v>99</v>
      </c>
      <c r="X182" s="113">
        <v>2021</v>
      </c>
      <c r="Y182" s="113">
        <v>63</v>
      </c>
      <c r="Z182" s="113">
        <v>0</v>
      </c>
      <c r="AA182" s="114" t="s">
        <v>478</v>
      </c>
      <c r="AB182" s="108">
        <v>316</v>
      </c>
      <c r="AC182" s="109" t="s">
        <v>501</v>
      </c>
      <c r="AD182" s="300" t="s">
        <v>621</v>
      </c>
      <c r="AE182" s="300" t="s">
        <v>502</v>
      </c>
      <c r="AF182" s="301">
        <f>AE182-AD182</f>
        <v>-16</v>
      </c>
      <c r="AG182" s="302">
        <f>IF(AI182="SI", 0,J182)</f>
        <v>280.57</v>
      </c>
      <c r="AH182" s="303">
        <f>AG182*AF182</f>
        <v>-4489.12</v>
      </c>
      <c r="AI182" s="304" t="s">
        <v>131</v>
      </c>
    </row>
    <row r="183" spans="1:35" x14ac:dyDescent="0.2">
      <c r="A183" s="108">
        <v>2021</v>
      </c>
      <c r="B183" s="108">
        <v>129</v>
      </c>
      <c r="C183" s="109" t="s">
        <v>622</v>
      </c>
      <c r="D183" s="297" t="s">
        <v>623</v>
      </c>
      <c r="E183" s="109" t="s">
        <v>463</v>
      </c>
      <c r="F183" s="298" t="s">
        <v>624</v>
      </c>
      <c r="G183" s="112">
        <v>5413.2</v>
      </c>
      <c r="H183" s="112">
        <v>208.2</v>
      </c>
      <c r="I183" s="107" t="s">
        <v>121</v>
      </c>
      <c r="J183" s="112">
        <f>IF(I183="SI", G183-H183,G183)</f>
        <v>5205</v>
      </c>
      <c r="K183" s="299" t="s">
        <v>122</v>
      </c>
      <c r="L183" s="108">
        <v>2021</v>
      </c>
      <c r="M183" s="108">
        <v>1303</v>
      </c>
      <c r="N183" s="109" t="s">
        <v>476</v>
      </c>
      <c r="O183" s="111" t="s">
        <v>123</v>
      </c>
      <c r="P183" s="109" t="s">
        <v>124</v>
      </c>
      <c r="Q183" s="109" t="s">
        <v>125</v>
      </c>
      <c r="R183" s="108">
        <v>4</v>
      </c>
      <c r="S183" s="111" t="s">
        <v>126</v>
      </c>
      <c r="T183" s="108">
        <v>1040503</v>
      </c>
      <c r="U183" s="108">
        <v>1900</v>
      </c>
      <c r="V183" s="108">
        <v>1416</v>
      </c>
      <c r="W183" s="108">
        <v>99</v>
      </c>
      <c r="X183" s="113">
        <v>2021</v>
      </c>
      <c r="Y183" s="113">
        <v>226</v>
      </c>
      <c r="Z183" s="113">
        <v>0</v>
      </c>
      <c r="AA183" s="114" t="s">
        <v>491</v>
      </c>
      <c r="AB183" s="108">
        <v>339</v>
      </c>
      <c r="AC183" s="109" t="s">
        <v>492</v>
      </c>
      <c r="AD183" s="300" t="s">
        <v>625</v>
      </c>
      <c r="AE183" s="300" t="s">
        <v>494</v>
      </c>
      <c r="AF183" s="301">
        <f>AE183-AD183</f>
        <v>-11</v>
      </c>
      <c r="AG183" s="302">
        <f>IF(AI183="SI", 0,J183)</f>
        <v>5205</v>
      </c>
      <c r="AH183" s="303">
        <f>AG183*AF183</f>
        <v>-57255</v>
      </c>
      <c r="AI183" s="304" t="s">
        <v>131</v>
      </c>
    </row>
    <row r="184" spans="1:35" x14ac:dyDescent="0.2">
      <c r="A184" s="108">
        <v>2021</v>
      </c>
      <c r="B184" s="108">
        <v>129</v>
      </c>
      <c r="C184" s="109" t="s">
        <v>622</v>
      </c>
      <c r="D184" s="297" t="s">
        <v>623</v>
      </c>
      <c r="E184" s="109" t="s">
        <v>463</v>
      </c>
      <c r="F184" s="298" t="s">
        <v>624</v>
      </c>
      <c r="G184" s="112">
        <v>2264.5500000000002</v>
      </c>
      <c r="H184" s="112">
        <v>87.1</v>
      </c>
      <c r="I184" s="107" t="s">
        <v>121</v>
      </c>
      <c r="J184" s="112">
        <f>IF(I184="SI", G184-H184,G184)</f>
        <v>2177.4500000000003</v>
      </c>
      <c r="K184" s="299" t="s">
        <v>122</v>
      </c>
      <c r="L184" s="108">
        <v>2021</v>
      </c>
      <c r="M184" s="108">
        <v>1303</v>
      </c>
      <c r="N184" s="109" t="s">
        <v>476</v>
      </c>
      <c r="O184" s="111" t="s">
        <v>123</v>
      </c>
      <c r="P184" s="109" t="s">
        <v>124</v>
      </c>
      <c r="Q184" s="109" t="s">
        <v>125</v>
      </c>
      <c r="R184" s="108">
        <v>4</v>
      </c>
      <c r="S184" s="111" t="s">
        <v>126</v>
      </c>
      <c r="T184" s="108">
        <v>1040503</v>
      </c>
      <c r="U184" s="108">
        <v>1900</v>
      </c>
      <c r="V184" s="108">
        <v>1417</v>
      </c>
      <c r="W184" s="108">
        <v>99</v>
      </c>
      <c r="X184" s="113">
        <v>2021</v>
      </c>
      <c r="Y184" s="113">
        <v>227</v>
      </c>
      <c r="Z184" s="113">
        <v>0</v>
      </c>
      <c r="AA184" s="114" t="s">
        <v>491</v>
      </c>
      <c r="AB184" s="108">
        <v>341</v>
      </c>
      <c r="AC184" s="109" t="s">
        <v>492</v>
      </c>
      <c r="AD184" s="300" t="s">
        <v>625</v>
      </c>
      <c r="AE184" s="300" t="s">
        <v>494</v>
      </c>
      <c r="AF184" s="301">
        <f>AE184-AD184</f>
        <v>-11</v>
      </c>
      <c r="AG184" s="302">
        <f>IF(AI184="SI", 0,J184)</f>
        <v>2177.4500000000003</v>
      </c>
      <c r="AH184" s="303">
        <f>AG184*AF184</f>
        <v>-23951.950000000004</v>
      </c>
      <c r="AI184" s="304" t="s">
        <v>131</v>
      </c>
    </row>
    <row r="185" spans="1:35" x14ac:dyDescent="0.2">
      <c r="A185" s="108">
        <v>2021</v>
      </c>
      <c r="B185" s="108">
        <v>129</v>
      </c>
      <c r="C185" s="109" t="s">
        <v>622</v>
      </c>
      <c r="D185" s="297" t="s">
        <v>623</v>
      </c>
      <c r="E185" s="109" t="s">
        <v>463</v>
      </c>
      <c r="F185" s="298" t="s">
        <v>624</v>
      </c>
      <c r="G185" s="112">
        <v>696.8</v>
      </c>
      <c r="H185" s="112">
        <v>26.8</v>
      </c>
      <c r="I185" s="107" t="s">
        <v>121</v>
      </c>
      <c r="J185" s="112">
        <f>IF(I185="SI", G185-H185,G185)</f>
        <v>670</v>
      </c>
      <c r="K185" s="299" t="s">
        <v>122</v>
      </c>
      <c r="L185" s="108">
        <v>2021</v>
      </c>
      <c r="M185" s="108">
        <v>1303</v>
      </c>
      <c r="N185" s="109" t="s">
        <v>476</v>
      </c>
      <c r="O185" s="111" t="s">
        <v>123</v>
      </c>
      <c r="P185" s="109" t="s">
        <v>124</v>
      </c>
      <c r="Q185" s="109" t="s">
        <v>125</v>
      </c>
      <c r="R185" s="108">
        <v>4</v>
      </c>
      <c r="S185" s="111" t="s">
        <v>126</v>
      </c>
      <c r="T185" s="108">
        <v>1040503</v>
      </c>
      <c r="U185" s="108">
        <v>1900</v>
      </c>
      <c r="V185" s="108">
        <v>1418</v>
      </c>
      <c r="W185" s="108">
        <v>99</v>
      </c>
      <c r="X185" s="113">
        <v>2021</v>
      </c>
      <c r="Y185" s="113">
        <v>228</v>
      </c>
      <c r="Z185" s="113">
        <v>0</v>
      </c>
      <c r="AA185" s="114" t="s">
        <v>491</v>
      </c>
      <c r="AB185" s="108">
        <v>342</v>
      </c>
      <c r="AC185" s="109" t="s">
        <v>492</v>
      </c>
      <c r="AD185" s="300" t="s">
        <v>625</v>
      </c>
      <c r="AE185" s="300" t="s">
        <v>494</v>
      </c>
      <c r="AF185" s="301">
        <f>AE185-AD185</f>
        <v>-11</v>
      </c>
      <c r="AG185" s="302">
        <f>IF(AI185="SI", 0,J185)</f>
        <v>670</v>
      </c>
      <c r="AH185" s="303">
        <f>AG185*AF185</f>
        <v>-7370</v>
      </c>
      <c r="AI185" s="304" t="s">
        <v>131</v>
      </c>
    </row>
    <row r="186" spans="1:35" x14ac:dyDescent="0.2">
      <c r="A186" s="108">
        <v>2021</v>
      </c>
      <c r="B186" s="108">
        <v>129</v>
      </c>
      <c r="C186" s="109" t="s">
        <v>622</v>
      </c>
      <c r="D186" s="297" t="s">
        <v>623</v>
      </c>
      <c r="E186" s="109" t="s">
        <v>463</v>
      </c>
      <c r="F186" s="298" t="s">
        <v>626</v>
      </c>
      <c r="G186" s="112">
        <v>176.8</v>
      </c>
      <c r="H186" s="112">
        <v>6.8</v>
      </c>
      <c r="I186" s="107" t="s">
        <v>121</v>
      </c>
      <c r="J186" s="112">
        <f>IF(I186="SI", G186-H186,G186)</f>
        <v>170</v>
      </c>
      <c r="K186" s="299" t="s">
        <v>122</v>
      </c>
      <c r="L186" s="108">
        <v>2021</v>
      </c>
      <c r="M186" s="108">
        <v>1303</v>
      </c>
      <c r="N186" s="109" t="s">
        <v>476</v>
      </c>
      <c r="O186" s="111" t="s">
        <v>123</v>
      </c>
      <c r="P186" s="109" t="s">
        <v>124</v>
      </c>
      <c r="Q186" s="109" t="s">
        <v>125</v>
      </c>
      <c r="R186" s="108">
        <v>4</v>
      </c>
      <c r="S186" s="111" t="s">
        <v>126</v>
      </c>
      <c r="T186" s="108">
        <v>1010203</v>
      </c>
      <c r="U186" s="108">
        <v>140</v>
      </c>
      <c r="V186" s="108">
        <v>1066</v>
      </c>
      <c r="W186" s="108">
        <v>99</v>
      </c>
      <c r="X186" s="113">
        <v>2021</v>
      </c>
      <c r="Y186" s="113">
        <v>229</v>
      </c>
      <c r="Z186" s="113">
        <v>0</v>
      </c>
      <c r="AA186" s="114" t="s">
        <v>491</v>
      </c>
      <c r="AB186" s="108">
        <v>337</v>
      </c>
      <c r="AC186" s="109" t="s">
        <v>492</v>
      </c>
      <c r="AD186" s="300" t="s">
        <v>625</v>
      </c>
      <c r="AE186" s="300" t="s">
        <v>494</v>
      </c>
      <c r="AF186" s="301">
        <f>AE186-AD186</f>
        <v>-11</v>
      </c>
      <c r="AG186" s="302">
        <f>IF(AI186="SI", 0,J186)</f>
        <v>170</v>
      </c>
      <c r="AH186" s="303">
        <f>AG186*AF186</f>
        <v>-1870</v>
      </c>
      <c r="AI186" s="304" t="s">
        <v>131</v>
      </c>
    </row>
    <row r="187" spans="1:35" x14ac:dyDescent="0.2">
      <c r="A187" s="108">
        <v>2021</v>
      </c>
      <c r="B187" s="108">
        <v>130</v>
      </c>
      <c r="C187" s="109" t="s">
        <v>622</v>
      </c>
      <c r="D187" s="297" t="s">
        <v>627</v>
      </c>
      <c r="E187" s="109" t="s">
        <v>196</v>
      </c>
      <c r="F187" s="298" t="s">
        <v>628</v>
      </c>
      <c r="G187" s="112">
        <v>59.78</v>
      </c>
      <c r="H187" s="112">
        <v>10.78</v>
      </c>
      <c r="I187" s="107" t="s">
        <v>121</v>
      </c>
      <c r="J187" s="112">
        <f>IF(I187="SI", G187-H187,G187)</f>
        <v>49</v>
      </c>
      <c r="K187" s="299" t="s">
        <v>629</v>
      </c>
      <c r="L187" s="108">
        <v>2021</v>
      </c>
      <c r="M187" s="108">
        <v>1304</v>
      </c>
      <c r="N187" s="109" t="s">
        <v>476</v>
      </c>
      <c r="O187" s="111" t="s">
        <v>630</v>
      </c>
      <c r="P187" s="109" t="s">
        <v>631</v>
      </c>
      <c r="Q187" s="109" t="s">
        <v>125</v>
      </c>
      <c r="R187" s="108">
        <v>1</v>
      </c>
      <c r="S187" s="111" t="s">
        <v>166</v>
      </c>
      <c r="T187" s="108">
        <v>1010202</v>
      </c>
      <c r="U187" s="108">
        <v>130</v>
      </c>
      <c r="V187" s="108">
        <v>1043</v>
      </c>
      <c r="W187" s="108">
        <v>1</v>
      </c>
      <c r="X187" s="113">
        <v>2021</v>
      </c>
      <c r="Y187" s="113">
        <v>40</v>
      </c>
      <c r="Z187" s="113">
        <v>2</v>
      </c>
      <c r="AA187" s="114" t="s">
        <v>501</v>
      </c>
      <c r="AB187" s="108">
        <v>314</v>
      </c>
      <c r="AC187" s="109" t="s">
        <v>501</v>
      </c>
      <c r="AD187" s="300" t="s">
        <v>632</v>
      </c>
      <c r="AE187" s="300" t="s">
        <v>502</v>
      </c>
      <c r="AF187" s="301">
        <f>AE187-AD187</f>
        <v>-17</v>
      </c>
      <c r="AG187" s="302">
        <f>IF(AI187="SI", 0,J187)</f>
        <v>49</v>
      </c>
      <c r="AH187" s="303">
        <f>AG187*AF187</f>
        <v>-833</v>
      </c>
      <c r="AI187" s="304" t="s">
        <v>131</v>
      </c>
    </row>
    <row r="188" spans="1:35" x14ac:dyDescent="0.2">
      <c r="A188" s="108">
        <v>2021</v>
      </c>
      <c r="B188" s="108">
        <v>131</v>
      </c>
      <c r="C188" s="109" t="s">
        <v>622</v>
      </c>
      <c r="D188" s="297" t="s">
        <v>633</v>
      </c>
      <c r="E188" s="109" t="s">
        <v>531</v>
      </c>
      <c r="F188" s="298" t="s">
        <v>634</v>
      </c>
      <c r="G188" s="112">
        <v>153.72</v>
      </c>
      <c r="H188" s="112">
        <v>27.72</v>
      </c>
      <c r="I188" s="107" t="s">
        <v>121</v>
      </c>
      <c r="J188" s="112">
        <f>IF(I188="SI", G188-H188,G188)</f>
        <v>126</v>
      </c>
      <c r="K188" s="299" t="s">
        <v>635</v>
      </c>
      <c r="L188" s="108">
        <v>2021</v>
      </c>
      <c r="M188" s="108">
        <v>1305</v>
      </c>
      <c r="N188" s="109" t="s">
        <v>476</v>
      </c>
      <c r="O188" s="111" t="s">
        <v>375</v>
      </c>
      <c r="P188" s="109" t="s">
        <v>376</v>
      </c>
      <c r="Q188" s="109" t="s">
        <v>125</v>
      </c>
      <c r="R188" s="108">
        <v>4</v>
      </c>
      <c r="S188" s="111" t="s">
        <v>126</v>
      </c>
      <c r="T188" s="108">
        <v>1040203</v>
      </c>
      <c r="U188" s="108">
        <v>1570</v>
      </c>
      <c r="V188" s="108">
        <v>1366</v>
      </c>
      <c r="W188" s="108">
        <v>1</v>
      </c>
      <c r="X188" s="113">
        <v>2021</v>
      </c>
      <c r="Y188" s="113">
        <v>39</v>
      </c>
      <c r="Z188" s="113">
        <v>3</v>
      </c>
      <c r="AA188" s="114" t="s">
        <v>491</v>
      </c>
      <c r="AB188" s="108">
        <v>330</v>
      </c>
      <c r="AC188" s="109" t="s">
        <v>492</v>
      </c>
      <c r="AD188" s="300" t="s">
        <v>632</v>
      </c>
      <c r="AE188" s="300" t="s">
        <v>494</v>
      </c>
      <c r="AF188" s="301">
        <f>AE188-AD188</f>
        <v>-10</v>
      </c>
      <c r="AG188" s="302">
        <f>IF(AI188="SI", 0,J188)</f>
        <v>126</v>
      </c>
      <c r="AH188" s="303">
        <f>AG188*AF188</f>
        <v>-1260</v>
      </c>
      <c r="AI188" s="304" t="s">
        <v>131</v>
      </c>
    </row>
    <row r="189" spans="1:35" x14ac:dyDescent="0.2">
      <c r="A189" s="108">
        <v>2021</v>
      </c>
      <c r="B189" s="108">
        <v>132</v>
      </c>
      <c r="C189" s="109" t="s">
        <v>478</v>
      </c>
      <c r="D189" s="297" t="s">
        <v>636</v>
      </c>
      <c r="E189" s="109" t="s">
        <v>463</v>
      </c>
      <c r="F189" s="298" t="s">
        <v>637</v>
      </c>
      <c r="G189" s="112">
        <v>3109.35</v>
      </c>
      <c r="H189" s="112">
        <v>287.91000000000003</v>
      </c>
      <c r="I189" s="107" t="s">
        <v>121</v>
      </c>
      <c r="J189" s="112">
        <f>IF(I189="SI", G189-H189,G189)</f>
        <v>2821.44</v>
      </c>
      <c r="K189" s="299" t="s">
        <v>125</v>
      </c>
      <c r="L189" s="108">
        <v>2021</v>
      </c>
      <c r="M189" s="108">
        <v>1374</v>
      </c>
      <c r="N189" s="109" t="s">
        <v>478</v>
      </c>
      <c r="O189" s="111" t="s">
        <v>151</v>
      </c>
      <c r="P189" s="109" t="s">
        <v>152</v>
      </c>
      <c r="Q189" s="109" t="s">
        <v>125</v>
      </c>
      <c r="R189" s="108">
        <v>4</v>
      </c>
      <c r="S189" s="111" t="s">
        <v>126</v>
      </c>
      <c r="T189" s="108">
        <v>1090505</v>
      </c>
      <c r="U189" s="108">
        <v>3570</v>
      </c>
      <c r="V189" s="108">
        <v>1737</v>
      </c>
      <c r="W189" s="108">
        <v>99</v>
      </c>
      <c r="X189" s="113">
        <v>2021</v>
      </c>
      <c r="Y189" s="113">
        <v>58</v>
      </c>
      <c r="Z189" s="113">
        <v>0</v>
      </c>
      <c r="AA189" s="114" t="s">
        <v>491</v>
      </c>
      <c r="AB189" s="108">
        <v>335</v>
      </c>
      <c r="AC189" s="109" t="s">
        <v>492</v>
      </c>
      <c r="AD189" s="300" t="s">
        <v>638</v>
      </c>
      <c r="AE189" s="300" t="s">
        <v>494</v>
      </c>
      <c r="AF189" s="301">
        <f>AE189-AD189</f>
        <v>-15</v>
      </c>
      <c r="AG189" s="302">
        <f>IF(AI189="SI", 0,J189)</f>
        <v>2821.44</v>
      </c>
      <c r="AH189" s="303">
        <f>AG189*AF189</f>
        <v>-42321.599999999999</v>
      </c>
      <c r="AI189" s="304" t="s">
        <v>131</v>
      </c>
    </row>
    <row r="190" spans="1:35" x14ac:dyDescent="0.2">
      <c r="A190" s="108">
        <v>2021</v>
      </c>
      <c r="B190" s="108">
        <v>133</v>
      </c>
      <c r="C190" s="109" t="s">
        <v>478</v>
      </c>
      <c r="D190" s="297" t="s">
        <v>639</v>
      </c>
      <c r="E190" s="109" t="s">
        <v>463</v>
      </c>
      <c r="F190" s="298" t="s">
        <v>510</v>
      </c>
      <c r="G190" s="112">
        <v>282.06</v>
      </c>
      <c r="H190" s="112">
        <v>50.86</v>
      </c>
      <c r="I190" s="107" t="s">
        <v>121</v>
      </c>
      <c r="J190" s="112">
        <f>IF(I190="SI", G190-H190,G190)</f>
        <v>231.2</v>
      </c>
      <c r="K190" s="299" t="s">
        <v>511</v>
      </c>
      <c r="L190" s="108">
        <v>2021</v>
      </c>
      <c r="M190" s="108">
        <v>1370</v>
      </c>
      <c r="N190" s="109" t="s">
        <v>478</v>
      </c>
      <c r="O190" s="111" t="s">
        <v>164</v>
      </c>
      <c r="P190" s="109" t="s">
        <v>165</v>
      </c>
      <c r="Q190" s="109" t="s">
        <v>125</v>
      </c>
      <c r="R190" s="108">
        <v>1</v>
      </c>
      <c r="S190" s="111" t="s">
        <v>166</v>
      </c>
      <c r="T190" s="108">
        <v>1010203</v>
      </c>
      <c r="U190" s="108">
        <v>140</v>
      </c>
      <c r="V190" s="108">
        <v>1043</v>
      </c>
      <c r="W190" s="108">
        <v>1</v>
      </c>
      <c r="X190" s="113">
        <v>2021</v>
      </c>
      <c r="Y190" s="113">
        <v>343</v>
      </c>
      <c r="Z190" s="113">
        <v>0</v>
      </c>
      <c r="AA190" s="114" t="s">
        <v>501</v>
      </c>
      <c r="AB190" s="108">
        <v>313</v>
      </c>
      <c r="AC190" s="109" t="s">
        <v>501</v>
      </c>
      <c r="AD190" s="300" t="s">
        <v>640</v>
      </c>
      <c r="AE190" s="300" t="s">
        <v>502</v>
      </c>
      <c r="AF190" s="301">
        <f>AE190-AD190</f>
        <v>-23</v>
      </c>
      <c r="AG190" s="302">
        <f>IF(AI190="SI", 0,J190)</f>
        <v>231.2</v>
      </c>
      <c r="AH190" s="303">
        <f>AG190*AF190</f>
        <v>-5317.5999999999995</v>
      </c>
      <c r="AI190" s="304" t="s">
        <v>131</v>
      </c>
    </row>
    <row r="191" spans="1:35" x14ac:dyDescent="0.2">
      <c r="A191" s="108">
        <v>2021</v>
      </c>
      <c r="B191" s="108">
        <v>134</v>
      </c>
      <c r="C191" s="109" t="s">
        <v>478</v>
      </c>
      <c r="D191" s="297" t="s">
        <v>641</v>
      </c>
      <c r="E191" s="109" t="s">
        <v>463</v>
      </c>
      <c r="F191" s="298" t="s">
        <v>642</v>
      </c>
      <c r="G191" s="112">
        <v>219.6</v>
      </c>
      <c r="H191" s="112">
        <v>39.6</v>
      </c>
      <c r="I191" s="107" t="s">
        <v>121</v>
      </c>
      <c r="J191" s="112">
        <f>IF(I191="SI", G191-H191,G191)</f>
        <v>180</v>
      </c>
      <c r="K191" s="299" t="s">
        <v>508</v>
      </c>
      <c r="L191" s="108">
        <v>2021</v>
      </c>
      <c r="M191" s="108">
        <v>1371</v>
      </c>
      <c r="N191" s="109" t="s">
        <v>478</v>
      </c>
      <c r="O191" s="111" t="s">
        <v>164</v>
      </c>
      <c r="P191" s="109" t="s">
        <v>165</v>
      </c>
      <c r="Q191" s="109" t="s">
        <v>125</v>
      </c>
      <c r="R191" s="108">
        <v>4</v>
      </c>
      <c r="S191" s="111" t="s">
        <v>126</v>
      </c>
      <c r="T191" s="108">
        <v>1100403</v>
      </c>
      <c r="U191" s="108">
        <v>4100</v>
      </c>
      <c r="V191" s="108">
        <v>1574</v>
      </c>
      <c r="W191" s="108">
        <v>1</v>
      </c>
      <c r="X191" s="113">
        <v>2021</v>
      </c>
      <c r="Y191" s="113">
        <v>349</v>
      </c>
      <c r="Z191" s="113">
        <v>0</v>
      </c>
      <c r="AA191" s="114" t="s">
        <v>491</v>
      </c>
      <c r="AB191" s="108">
        <v>334</v>
      </c>
      <c r="AC191" s="109" t="s">
        <v>492</v>
      </c>
      <c r="AD191" s="300" t="s">
        <v>640</v>
      </c>
      <c r="AE191" s="300" t="s">
        <v>494</v>
      </c>
      <c r="AF191" s="301">
        <f>AE191-AD191</f>
        <v>-16</v>
      </c>
      <c r="AG191" s="302">
        <f>IF(AI191="SI", 0,J191)</f>
        <v>180</v>
      </c>
      <c r="AH191" s="303">
        <f>AG191*AF191</f>
        <v>-2880</v>
      </c>
      <c r="AI191" s="304" t="s">
        <v>131</v>
      </c>
    </row>
    <row r="192" spans="1:35" x14ac:dyDescent="0.2">
      <c r="A192" s="108">
        <v>2021</v>
      </c>
      <c r="B192" s="108">
        <v>135</v>
      </c>
      <c r="C192" s="109" t="s">
        <v>478</v>
      </c>
      <c r="D192" s="297" t="s">
        <v>643</v>
      </c>
      <c r="E192" s="109" t="s">
        <v>196</v>
      </c>
      <c r="F192" s="298" t="s">
        <v>644</v>
      </c>
      <c r="G192" s="112">
        <v>311.10000000000002</v>
      </c>
      <c r="H192" s="112">
        <v>56.1</v>
      </c>
      <c r="I192" s="107" t="s">
        <v>121</v>
      </c>
      <c r="J192" s="112">
        <f>IF(I192="SI", G192-H192,G192)</f>
        <v>255.00000000000003</v>
      </c>
      <c r="K192" s="299" t="s">
        <v>645</v>
      </c>
      <c r="L192" s="108">
        <v>2021</v>
      </c>
      <c r="M192" s="108">
        <v>1373</v>
      </c>
      <c r="N192" s="109" t="s">
        <v>478</v>
      </c>
      <c r="O192" s="111" t="s">
        <v>630</v>
      </c>
      <c r="P192" s="109" t="s">
        <v>631</v>
      </c>
      <c r="Q192" s="109" t="s">
        <v>125</v>
      </c>
      <c r="R192" s="108">
        <v>1</v>
      </c>
      <c r="S192" s="111" t="s">
        <v>166</v>
      </c>
      <c r="T192" s="108">
        <v>1010803</v>
      </c>
      <c r="U192" s="108">
        <v>800</v>
      </c>
      <c r="V192" s="108">
        <v>1053</v>
      </c>
      <c r="W192" s="108">
        <v>99</v>
      </c>
      <c r="X192" s="113">
        <v>2021</v>
      </c>
      <c r="Y192" s="113">
        <v>267</v>
      </c>
      <c r="Z192" s="113">
        <v>0</v>
      </c>
      <c r="AA192" s="114" t="s">
        <v>501</v>
      </c>
      <c r="AB192" s="108">
        <v>315</v>
      </c>
      <c r="AC192" s="109" t="s">
        <v>501</v>
      </c>
      <c r="AD192" s="300" t="s">
        <v>638</v>
      </c>
      <c r="AE192" s="300" t="s">
        <v>502</v>
      </c>
      <c r="AF192" s="301">
        <f>AE192-AD192</f>
        <v>-22</v>
      </c>
      <c r="AG192" s="302">
        <f>IF(AI192="SI", 0,J192)</f>
        <v>255.00000000000003</v>
      </c>
      <c r="AH192" s="303">
        <f>AG192*AF192</f>
        <v>-5610.0000000000009</v>
      </c>
      <c r="AI192" s="304" t="s">
        <v>131</v>
      </c>
    </row>
    <row r="193" spans="1:35" x14ac:dyDescent="0.2">
      <c r="A193" s="108">
        <v>2021</v>
      </c>
      <c r="B193" s="108">
        <v>136</v>
      </c>
      <c r="C193" s="109" t="s">
        <v>478</v>
      </c>
      <c r="D193" s="297" t="s">
        <v>646</v>
      </c>
      <c r="E193" s="109" t="s">
        <v>463</v>
      </c>
      <c r="F193" s="298" t="s">
        <v>120</v>
      </c>
      <c r="G193" s="112">
        <v>57.2</v>
      </c>
      <c r="H193" s="112">
        <v>2.2000000000000002</v>
      </c>
      <c r="I193" s="107" t="s">
        <v>121</v>
      </c>
      <c r="J193" s="112">
        <f>IF(I193="SI", G193-H193,G193)</f>
        <v>55</v>
      </c>
      <c r="K193" s="299" t="s">
        <v>122</v>
      </c>
      <c r="L193" s="108">
        <v>2021</v>
      </c>
      <c r="M193" s="108">
        <v>1372</v>
      </c>
      <c r="N193" s="109" t="s">
        <v>478</v>
      </c>
      <c r="O193" s="111" t="s">
        <v>123</v>
      </c>
      <c r="P193" s="109" t="s">
        <v>124</v>
      </c>
      <c r="Q193" s="109" t="s">
        <v>125</v>
      </c>
      <c r="R193" s="108">
        <v>4</v>
      </c>
      <c r="S193" s="111" t="s">
        <v>126</v>
      </c>
      <c r="T193" s="108">
        <v>1010203</v>
      </c>
      <c r="U193" s="108">
        <v>140</v>
      </c>
      <c r="V193" s="108">
        <v>1066</v>
      </c>
      <c r="W193" s="108">
        <v>99</v>
      </c>
      <c r="X193" s="113">
        <v>2021</v>
      </c>
      <c r="Y193" s="113">
        <v>229</v>
      </c>
      <c r="Z193" s="113">
        <v>0</v>
      </c>
      <c r="AA193" s="114" t="s">
        <v>491</v>
      </c>
      <c r="AB193" s="108">
        <v>336</v>
      </c>
      <c r="AC193" s="109" t="s">
        <v>492</v>
      </c>
      <c r="AD193" s="300" t="s">
        <v>640</v>
      </c>
      <c r="AE193" s="300" t="s">
        <v>494</v>
      </c>
      <c r="AF193" s="301">
        <f>AE193-AD193</f>
        <v>-16</v>
      </c>
      <c r="AG193" s="302">
        <f>IF(AI193="SI", 0,J193)</f>
        <v>55</v>
      </c>
      <c r="AH193" s="303">
        <f>AG193*AF193</f>
        <v>-880</v>
      </c>
      <c r="AI193" s="304" t="s">
        <v>131</v>
      </c>
    </row>
    <row r="194" spans="1:35" x14ac:dyDescent="0.2">
      <c r="A194" s="108">
        <v>2021</v>
      </c>
      <c r="B194" s="108">
        <v>137</v>
      </c>
      <c r="C194" s="109" t="s">
        <v>478</v>
      </c>
      <c r="D194" s="297" t="s">
        <v>647</v>
      </c>
      <c r="E194" s="109" t="s">
        <v>463</v>
      </c>
      <c r="F194" s="298" t="s">
        <v>648</v>
      </c>
      <c r="G194" s="112">
        <v>2942.03</v>
      </c>
      <c r="H194" s="112">
        <v>530.53</v>
      </c>
      <c r="I194" s="107" t="s">
        <v>121</v>
      </c>
      <c r="J194" s="112">
        <f>IF(I194="SI", G194-H194,G194)</f>
        <v>2411.5</v>
      </c>
      <c r="K194" s="299" t="s">
        <v>649</v>
      </c>
      <c r="L194" s="108">
        <v>2021</v>
      </c>
      <c r="M194" s="108">
        <v>1369</v>
      </c>
      <c r="N194" s="109" t="s">
        <v>478</v>
      </c>
      <c r="O194" s="111" t="s">
        <v>650</v>
      </c>
      <c r="P194" s="109" t="s">
        <v>651</v>
      </c>
      <c r="Q194" s="109" t="s">
        <v>125</v>
      </c>
      <c r="R194" s="108">
        <v>2</v>
      </c>
      <c r="S194" s="111" t="s">
        <v>138</v>
      </c>
      <c r="T194" s="108">
        <v>1080203</v>
      </c>
      <c r="U194" s="108">
        <v>2890</v>
      </c>
      <c r="V194" s="108">
        <v>1938</v>
      </c>
      <c r="W194" s="108">
        <v>99</v>
      </c>
      <c r="X194" s="113">
        <v>2019</v>
      </c>
      <c r="Y194" s="113">
        <v>64</v>
      </c>
      <c r="Z194" s="113">
        <v>0</v>
      </c>
      <c r="AA194" s="114" t="s">
        <v>478</v>
      </c>
      <c r="AB194" s="108">
        <v>319</v>
      </c>
      <c r="AC194" s="109" t="s">
        <v>501</v>
      </c>
      <c r="AD194" s="300" t="s">
        <v>640</v>
      </c>
      <c r="AE194" s="300" t="s">
        <v>502</v>
      </c>
      <c r="AF194" s="301">
        <f>AE194-AD194</f>
        <v>-23</v>
      </c>
      <c r="AG194" s="302">
        <f>IF(AI194="SI", 0,J194)</f>
        <v>2411.5</v>
      </c>
      <c r="AH194" s="303">
        <f>AG194*AF194</f>
        <v>-55464.5</v>
      </c>
      <c r="AI194" s="304" t="s">
        <v>131</v>
      </c>
    </row>
    <row r="195" spans="1:35" x14ac:dyDescent="0.2">
      <c r="A195" s="108">
        <v>2021</v>
      </c>
      <c r="B195" s="108">
        <v>138</v>
      </c>
      <c r="C195" s="109" t="s">
        <v>478</v>
      </c>
      <c r="D195" s="297" t="s">
        <v>652</v>
      </c>
      <c r="E195" s="109" t="s">
        <v>463</v>
      </c>
      <c r="F195" s="298" t="s">
        <v>653</v>
      </c>
      <c r="G195" s="112">
        <v>3279.18</v>
      </c>
      <c r="H195" s="112">
        <v>591.33000000000004</v>
      </c>
      <c r="I195" s="107" t="s">
        <v>121</v>
      </c>
      <c r="J195" s="112">
        <f>IF(I195="SI", G195-H195,G195)</f>
        <v>2687.85</v>
      </c>
      <c r="K195" s="299" t="s">
        <v>654</v>
      </c>
      <c r="L195" s="108">
        <v>2021</v>
      </c>
      <c r="M195" s="108">
        <v>1375</v>
      </c>
      <c r="N195" s="109" t="s">
        <v>478</v>
      </c>
      <c r="O195" s="111" t="s">
        <v>650</v>
      </c>
      <c r="P195" s="109" t="s">
        <v>651</v>
      </c>
      <c r="Q195" s="109" t="s">
        <v>125</v>
      </c>
      <c r="R195" s="108">
        <v>2</v>
      </c>
      <c r="S195" s="111" t="s">
        <v>138</v>
      </c>
      <c r="T195" s="108">
        <v>1080203</v>
      </c>
      <c r="U195" s="108">
        <v>2890</v>
      </c>
      <c r="V195" s="108">
        <v>1938</v>
      </c>
      <c r="W195" s="108">
        <v>99</v>
      </c>
      <c r="X195" s="113">
        <v>2020</v>
      </c>
      <c r="Y195" s="113">
        <v>56</v>
      </c>
      <c r="Z195" s="113">
        <v>0</v>
      </c>
      <c r="AA195" s="114" t="s">
        <v>478</v>
      </c>
      <c r="AB195" s="108">
        <v>318</v>
      </c>
      <c r="AC195" s="109" t="s">
        <v>501</v>
      </c>
      <c r="AD195" s="300" t="s">
        <v>638</v>
      </c>
      <c r="AE195" s="300" t="s">
        <v>502</v>
      </c>
      <c r="AF195" s="301">
        <f>AE195-AD195</f>
        <v>-22</v>
      </c>
      <c r="AG195" s="302">
        <f>IF(AI195="SI", 0,J195)</f>
        <v>2687.85</v>
      </c>
      <c r="AH195" s="303">
        <f>AG195*AF195</f>
        <v>-59132.7</v>
      </c>
      <c r="AI195" s="304" t="s">
        <v>131</v>
      </c>
    </row>
    <row r="196" spans="1:35" x14ac:dyDescent="0.2">
      <c r="A196" s="108">
        <v>2021</v>
      </c>
      <c r="B196" s="108">
        <v>139</v>
      </c>
      <c r="C196" s="109" t="s">
        <v>478</v>
      </c>
      <c r="D196" s="297" t="s">
        <v>655</v>
      </c>
      <c r="E196" s="109" t="s">
        <v>463</v>
      </c>
      <c r="F196" s="298" t="s">
        <v>656</v>
      </c>
      <c r="G196" s="112">
        <v>3146.99</v>
      </c>
      <c r="H196" s="112">
        <v>567.49</v>
      </c>
      <c r="I196" s="107" t="s">
        <v>121</v>
      </c>
      <c r="J196" s="112">
        <f>IF(I196="SI", G196-H196,G196)</f>
        <v>2579.5</v>
      </c>
      <c r="K196" s="299" t="s">
        <v>657</v>
      </c>
      <c r="L196" s="108">
        <v>2021</v>
      </c>
      <c r="M196" s="108">
        <v>1376</v>
      </c>
      <c r="N196" s="109" t="s">
        <v>478</v>
      </c>
      <c r="O196" s="111" t="s">
        <v>650</v>
      </c>
      <c r="P196" s="109" t="s">
        <v>651</v>
      </c>
      <c r="Q196" s="109" t="s">
        <v>125</v>
      </c>
      <c r="R196" s="108">
        <v>2</v>
      </c>
      <c r="S196" s="111" t="s">
        <v>138</v>
      </c>
      <c r="T196" s="108">
        <v>1080203</v>
      </c>
      <c r="U196" s="108">
        <v>2890</v>
      </c>
      <c r="V196" s="108">
        <v>1938</v>
      </c>
      <c r="W196" s="108">
        <v>99</v>
      </c>
      <c r="X196" s="113">
        <v>2018</v>
      </c>
      <c r="Y196" s="113">
        <v>40</v>
      </c>
      <c r="Z196" s="113">
        <v>0</v>
      </c>
      <c r="AA196" s="114" t="s">
        <v>478</v>
      </c>
      <c r="AB196" s="108">
        <v>317</v>
      </c>
      <c r="AC196" s="109" t="s">
        <v>501</v>
      </c>
      <c r="AD196" s="300" t="s">
        <v>638</v>
      </c>
      <c r="AE196" s="300" t="s">
        <v>502</v>
      </c>
      <c r="AF196" s="301">
        <f>AE196-AD196</f>
        <v>-22</v>
      </c>
      <c r="AG196" s="302">
        <f>IF(AI196="SI", 0,J196)</f>
        <v>2579.5</v>
      </c>
      <c r="AH196" s="303">
        <f>AG196*AF196</f>
        <v>-56749</v>
      </c>
      <c r="AI196" s="304" t="s">
        <v>131</v>
      </c>
    </row>
    <row r="197" spans="1:35" x14ac:dyDescent="0.2">
      <c r="A197" s="108">
        <v>2021</v>
      </c>
      <c r="B197" s="108">
        <v>140</v>
      </c>
      <c r="C197" s="109" t="s">
        <v>478</v>
      </c>
      <c r="D197" s="297" t="s">
        <v>658</v>
      </c>
      <c r="E197" s="109" t="s">
        <v>196</v>
      </c>
      <c r="F197" s="298" t="s">
        <v>284</v>
      </c>
      <c r="G197" s="112">
        <v>311.10000000000002</v>
      </c>
      <c r="H197" s="112">
        <v>56.1</v>
      </c>
      <c r="I197" s="107" t="s">
        <v>121</v>
      </c>
      <c r="J197" s="112">
        <f>IF(I197="SI", G197-H197,G197)</f>
        <v>255.00000000000003</v>
      </c>
      <c r="K197" s="299" t="s">
        <v>645</v>
      </c>
      <c r="L197" s="108">
        <v>2021</v>
      </c>
      <c r="M197" s="108">
        <v>1385</v>
      </c>
      <c r="N197" s="109" t="s">
        <v>478</v>
      </c>
      <c r="O197" s="111" t="s">
        <v>630</v>
      </c>
      <c r="P197" s="109" t="s">
        <v>631</v>
      </c>
      <c r="Q197" s="109" t="s">
        <v>125</v>
      </c>
      <c r="R197" s="108">
        <v>1</v>
      </c>
      <c r="S197" s="111" t="s">
        <v>166</v>
      </c>
      <c r="T197" s="108">
        <v>1010803</v>
      </c>
      <c r="U197" s="108">
        <v>800</v>
      </c>
      <c r="V197" s="108">
        <v>1053</v>
      </c>
      <c r="W197" s="108">
        <v>99</v>
      </c>
      <c r="X197" s="113">
        <v>2021</v>
      </c>
      <c r="Y197" s="113">
        <v>267</v>
      </c>
      <c r="Z197" s="113">
        <v>0</v>
      </c>
      <c r="AA197" s="114" t="s">
        <v>501</v>
      </c>
      <c r="AB197" s="108">
        <v>315</v>
      </c>
      <c r="AC197" s="109" t="s">
        <v>501</v>
      </c>
      <c r="AD197" s="300" t="s">
        <v>640</v>
      </c>
      <c r="AE197" s="300" t="s">
        <v>502</v>
      </c>
      <c r="AF197" s="301">
        <f>AE197-AD197</f>
        <v>-23</v>
      </c>
      <c r="AG197" s="302">
        <f>IF(AI197="SI", 0,J197)</f>
        <v>255.00000000000003</v>
      </c>
      <c r="AH197" s="303">
        <f>AG197*AF197</f>
        <v>-5865.0000000000009</v>
      </c>
      <c r="AI197" s="304" t="s">
        <v>131</v>
      </c>
    </row>
    <row r="198" spans="1:35" x14ac:dyDescent="0.2">
      <c r="A198" s="108">
        <v>2021</v>
      </c>
      <c r="B198" s="108">
        <v>141</v>
      </c>
      <c r="C198" s="109" t="s">
        <v>491</v>
      </c>
      <c r="D198" s="297" t="s">
        <v>659</v>
      </c>
      <c r="E198" s="109" t="s">
        <v>501</v>
      </c>
      <c r="F198" s="298" t="s">
        <v>660</v>
      </c>
      <c r="G198" s="112">
        <v>13.45</v>
      </c>
      <c r="H198" s="112">
        <v>2.4500000000000002</v>
      </c>
      <c r="I198" s="107" t="s">
        <v>121</v>
      </c>
      <c r="J198" s="112">
        <f>IF(I198="SI", G198-H198,G198)</f>
        <v>11</v>
      </c>
      <c r="K198" s="299" t="s">
        <v>432</v>
      </c>
      <c r="L198" s="108">
        <v>2021</v>
      </c>
      <c r="M198" s="108">
        <v>1531</v>
      </c>
      <c r="N198" s="109" t="s">
        <v>502</v>
      </c>
      <c r="O198" s="111" t="s">
        <v>213</v>
      </c>
      <c r="P198" s="109" t="s">
        <v>214</v>
      </c>
      <c r="Q198" s="109" t="s">
        <v>214</v>
      </c>
      <c r="R198" s="108">
        <v>1</v>
      </c>
      <c r="S198" s="111" t="s">
        <v>166</v>
      </c>
      <c r="T198" s="108">
        <v>1010203</v>
      </c>
      <c r="U198" s="108">
        <v>140</v>
      </c>
      <c r="V198" s="108">
        <v>1043</v>
      </c>
      <c r="W198" s="108">
        <v>2</v>
      </c>
      <c r="X198" s="113">
        <v>2021</v>
      </c>
      <c r="Y198" s="113">
        <v>347</v>
      </c>
      <c r="Z198" s="113">
        <v>0</v>
      </c>
      <c r="AA198" s="114" t="s">
        <v>546</v>
      </c>
      <c r="AB198" s="108">
        <v>320</v>
      </c>
      <c r="AC198" s="109" t="s">
        <v>491</v>
      </c>
      <c r="AD198" s="300" t="s">
        <v>661</v>
      </c>
      <c r="AE198" s="300" t="s">
        <v>492</v>
      </c>
      <c r="AF198" s="301">
        <f>AE198-AD198</f>
        <v>-25</v>
      </c>
      <c r="AG198" s="302">
        <f>IF(AI198="SI", 0,J198)</f>
        <v>11</v>
      </c>
      <c r="AH198" s="303">
        <f>AG198*AF198</f>
        <v>-275</v>
      </c>
      <c r="AI198" s="304" t="s">
        <v>131</v>
      </c>
    </row>
    <row r="199" spans="1:35" x14ac:dyDescent="0.2">
      <c r="A199" s="108">
        <v>2021</v>
      </c>
      <c r="B199" s="108">
        <v>142</v>
      </c>
      <c r="C199" s="109" t="s">
        <v>491</v>
      </c>
      <c r="D199" s="297" t="s">
        <v>662</v>
      </c>
      <c r="E199" s="109" t="s">
        <v>501</v>
      </c>
      <c r="F199" s="298" t="s">
        <v>663</v>
      </c>
      <c r="G199" s="112">
        <v>446.53</v>
      </c>
      <c r="H199" s="112">
        <v>80.53</v>
      </c>
      <c r="I199" s="107" t="s">
        <v>121</v>
      </c>
      <c r="J199" s="112">
        <f>IF(I199="SI", G199-H199,G199)</f>
        <v>366</v>
      </c>
      <c r="K199" s="299" t="s">
        <v>432</v>
      </c>
      <c r="L199" s="108">
        <v>2021</v>
      </c>
      <c r="M199" s="108">
        <v>1536</v>
      </c>
      <c r="N199" s="109" t="s">
        <v>502</v>
      </c>
      <c r="O199" s="111" t="s">
        <v>213</v>
      </c>
      <c r="P199" s="109" t="s">
        <v>214</v>
      </c>
      <c r="Q199" s="109" t="s">
        <v>214</v>
      </c>
      <c r="R199" s="108">
        <v>4</v>
      </c>
      <c r="S199" s="111" t="s">
        <v>126</v>
      </c>
      <c r="T199" s="108">
        <v>1040103</v>
      </c>
      <c r="U199" s="108">
        <v>1460</v>
      </c>
      <c r="V199" s="108">
        <v>1346</v>
      </c>
      <c r="W199" s="108">
        <v>2</v>
      </c>
      <c r="X199" s="113">
        <v>2021</v>
      </c>
      <c r="Y199" s="113">
        <v>363</v>
      </c>
      <c r="Z199" s="113">
        <v>0</v>
      </c>
      <c r="AA199" s="114" t="s">
        <v>546</v>
      </c>
      <c r="AB199" s="108">
        <v>321</v>
      </c>
      <c r="AC199" s="109" t="s">
        <v>491</v>
      </c>
      <c r="AD199" s="300" t="s">
        <v>661</v>
      </c>
      <c r="AE199" s="300" t="s">
        <v>492</v>
      </c>
      <c r="AF199" s="301">
        <f>AE199-AD199</f>
        <v>-25</v>
      </c>
      <c r="AG199" s="302">
        <f>IF(AI199="SI", 0,J199)</f>
        <v>366</v>
      </c>
      <c r="AH199" s="303">
        <f>AG199*AF199</f>
        <v>-9150</v>
      </c>
      <c r="AI199" s="304" t="s">
        <v>131</v>
      </c>
    </row>
    <row r="200" spans="1:35" x14ac:dyDescent="0.2">
      <c r="A200" s="108">
        <v>2021</v>
      </c>
      <c r="B200" s="108">
        <v>143</v>
      </c>
      <c r="C200" s="109" t="s">
        <v>491</v>
      </c>
      <c r="D200" s="297" t="s">
        <v>664</v>
      </c>
      <c r="E200" s="109" t="s">
        <v>501</v>
      </c>
      <c r="F200" s="298" t="s">
        <v>665</v>
      </c>
      <c r="G200" s="112">
        <v>603.80999999999995</v>
      </c>
      <c r="H200" s="112">
        <v>105.81</v>
      </c>
      <c r="I200" s="107" t="s">
        <v>121</v>
      </c>
      <c r="J200" s="112">
        <f>IF(I200="SI", G200-H200,G200)</f>
        <v>497.99999999999994</v>
      </c>
      <c r="K200" s="299" t="s">
        <v>432</v>
      </c>
      <c r="L200" s="108">
        <v>2021</v>
      </c>
      <c r="M200" s="108">
        <v>1525</v>
      </c>
      <c r="N200" s="109" t="s">
        <v>502</v>
      </c>
      <c r="O200" s="111" t="s">
        <v>213</v>
      </c>
      <c r="P200" s="109" t="s">
        <v>214</v>
      </c>
      <c r="Q200" s="109" t="s">
        <v>214</v>
      </c>
      <c r="R200" s="108">
        <v>1</v>
      </c>
      <c r="S200" s="111" t="s">
        <v>166</v>
      </c>
      <c r="T200" s="108">
        <v>1010203</v>
      </c>
      <c r="U200" s="108">
        <v>140</v>
      </c>
      <c r="V200" s="108">
        <v>1043</v>
      </c>
      <c r="W200" s="108">
        <v>2</v>
      </c>
      <c r="X200" s="113">
        <v>2021</v>
      </c>
      <c r="Y200" s="113">
        <v>347</v>
      </c>
      <c r="Z200" s="113">
        <v>0</v>
      </c>
      <c r="AA200" s="114" t="s">
        <v>546</v>
      </c>
      <c r="AB200" s="108">
        <v>320</v>
      </c>
      <c r="AC200" s="109" t="s">
        <v>491</v>
      </c>
      <c r="AD200" s="300" t="s">
        <v>661</v>
      </c>
      <c r="AE200" s="300" t="s">
        <v>492</v>
      </c>
      <c r="AF200" s="301">
        <f>AE200-AD200</f>
        <v>-25</v>
      </c>
      <c r="AG200" s="302">
        <f>IF(AI200="SI", 0,J200)</f>
        <v>497.99999999999994</v>
      </c>
      <c r="AH200" s="303">
        <f>AG200*AF200</f>
        <v>-12449.999999999998</v>
      </c>
      <c r="AI200" s="304" t="s">
        <v>131</v>
      </c>
    </row>
    <row r="201" spans="1:35" x14ac:dyDescent="0.2">
      <c r="A201" s="108">
        <v>2021</v>
      </c>
      <c r="B201" s="108">
        <v>144</v>
      </c>
      <c r="C201" s="109" t="s">
        <v>491</v>
      </c>
      <c r="D201" s="297" t="s">
        <v>666</v>
      </c>
      <c r="E201" s="109" t="s">
        <v>501</v>
      </c>
      <c r="F201" s="298" t="s">
        <v>667</v>
      </c>
      <c r="G201" s="112">
        <v>68.44</v>
      </c>
      <c r="H201" s="112">
        <v>7.44</v>
      </c>
      <c r="I201" s="107" t="s">
        <v>121</v>
      </c>
      <c r="J201" s="112">
        <f>IF(I201="SI", G201-H201,G201)</f>
        <v>61</v>
      </c>
      <c r="K201" s="299" t="s">
        <v>432</v>
      </c>
      <c r="L201" s="108">
        <v>2021</v>
      </c>
      <c r="M201" s="108">
        <v>1532</v>
      </c>
      <c r="N201" s="109" t="s">
        <v>502</v>
      </c>
      <c r="O201" s="111" t="s">
        <v>213</v>
      </c>
      <c r="P201" s="109" t="s">
        <v>214</v>
      </c>
      <c r="Q201" s="109" t="s">
        <v>214</v>
      </c>
      <c r="R201" s="108">
        <v>1</v>
      </c>
      <c r="S201" s="111" t="s">
        <v>166</v>
      </c>
      <c r="T201" s="108">
        <v>1010203</v>
      </c>
      <c r="U201" s="108">
        <v>140</v>
      </c>
      <c r="V201" s="108">
        <v>1043</v>
      </c>
      <c r="W201" s="108">
        <v>2</v>
      </c>
      <c r="X201" s="113">
        <v>2021</v>
      </c>
      <c r="Y201" s="113">
        <v>347</v>
      </c>
      <c r="Z201" s="113">
        <v>0</v>
      </c>
      <c r="AA201" s="114" t="s">
        <v>546</v>
      </c>
      <c r="AB201" s="108">
        <v>320</v>
      </c>
      <c r="AC201" s="109" t="s">
        <v>491</v>
      </c>
      <c r="AD201" s="300" t="s">
        <v>661</v>
      </c>
      <c r="AE201" s="300" t="s">
        <v>492</v>
      </c>
      <c r="AF201" s="301">
        <f>AE201-AD201</f>
        <v>-25</v>
      </c>
      <c r="AG201" s="302">
        <f>IF(AI201="SI", 0,J201)</f>
        <v>61</v>
      </c>
      <c r="AH201" s="303">
        <f>AG201*AF201</f>
        <v>-1525</v>
      </c>
      <c r="AI201" s="304" t="s">
        <v>131</v>
      </c>
    </row>
    <row r="202" spans="1:35" x14ac:dyDescent="0.2">
      <c r="A202" s="108">
        <v>2021</v>
      </c>
      <c r="B202" s="108">
        <v>145</v>
      </c>
      <c r="C202" s="109" t="s">
        <v>491</v>
      </c>
      <c r="D202" s="297" t="s">
        <v>668</v>
      </c>
      <c r="E202" s="109" t="s">
        <v>501</v>
      </c>
      <c r="F202" s="298" t="s">
        <v>669</v>
      </c>
      <c r="G202" s="112">
        <v>13.45</v>
      </c>
      <c r="H202" s="112">
        <v>2.4500000000000002</v>
      </c>
      <c r="I202" s="107" t="s">
        <v>121</v>
      </c>
      <c r="J202" s="112">
        <f>IF(I202="SI", G202-H202,G202)</f>
        <v>11</v>
      </c>
      <c r="K202" s="299" t="s">
        <v>432</v>
      </c>
      <c r="L202" s="108">
        <v>2021</v>
      </c>
      <c r="M202" s="108">
        <v>1528</v>
      </c>
      <c r="N202" s="109" t="s">
        <v>502</v>
      </c>
      <c r="O202" s="111" t="s">
        <v>213</v>
      </c>
      <c r="P202" s="109" t="s">
        <v>214</v>
      </c>
      <c r="Q202" s="109" t="s">
        <v>214</v>
      </c>
      <c r="R202" s="108">
        <v>4</v>
      </c>
      <c r="S202" s="111" t="s">
        <v>126</v>
      </c>
      <c r="T202" s="108">
        <v>1050103</v>
      </c>
      <c r="U202" s="108">
        <v>2010</v>
      </c>
      <c r="V202" s="108">
        <v>1476</v>
      </c>
      <c r="W202" s="108">
        <v>2</v>
      </c>
      <c r="X202" s="113">
        <v>2021</v>
      </c>
      <c r="Y202" s="113">
        <v>362</v>
      </c>
      <c r="Z202" s="113">
        <v>0</v>
      </c>
      <c r="AA202" s="114" t="s">
        <v>546</v>
      </c>
      <c r="AB202" s="108">
        <v>323</v>
      </c>
      <c r="AC202" s="109" t="s">
        <v>491</v>
      </c>
      <c r="AD202" s="300" t="s">
        <v>661</v>
      </c>
      <c r="AE202" s="300" t="s">
        <v>492</v>
      </c>
      <c r="AF202" s="301">
        <f>AE202-AD202</f>
        <v>-25</v>
      </c>
      <c r="AG202" s="302">
        <f>IF(AI202="SI", 0,J202)</f>
        <v>11</v>
      </c>
      <c r="AH202" s="303">
        <f>AG202*AF202</f>
        <v>-275</v>
      </c>
      <c r="AI202" s="304" t="s">
        <v>131</v>
      </c>
    </row>
    <row r="203" spans="1:35" x14ac:dyDescent="0.2">
      <c r="A203" s="108">
        <v>2021</v>
      </c>
      <c r="B203" s="108">
        <v>146</v>
      </c>
      <c r="C203" s="109" t="s">
        <v>491</v>
      </c>
      <c r="D203" s="297" t="s">
        <v>670</v>
      </c>
      <c r="E203" s="109" t="s">
        <v>501</v>
      </c>
      <c r="F203" s="298" t="s">
        <v>671</v>
      </c>
      <c r="G203" s="112">
        <v>13.45</v>
      </c>
      <c r="H203" s="112">
        <v>2.4500000000000002</v>
      </c>
      <c r="I203" s="107" t="s">
        <v>121</v>
      </c>
      <c r="J203" s="112">
        <f>IF(I203="SI", G203-H203,G203)</f>
        <v>11</v>
      </c>
      <c r="K203" s="299" t="s">
        <v>432</v>
      </c>
      <c r="L203" s="108">
        <v>2021</v>
      </c>
      <c r="M203" s="108">
        <v>1534</v>
      </c>
      <c r="N203" s="109" t="s">
        <v>502</v>
      </c>
      <c r="O203" s="111" t="s">
        <v>213</v>
      </c>
      <c r="P203" s="109" t="s">
        <v>214</v>
      </c>
      <c r="Q203" s="109" t="s">
        <v>214</v>
      </c>
      <c r="R203" s="108">
        <v>2</v>
      </c>
      <c r="S203" s="111" t="s">
        <v>138</v>
      </c>
      <c r="T203" s="108">
        <v>1060203</v>
      </c>
      <c r="U203" s="108">
        <v>2340</v>
      </c>
      <c r="V203" s="108">
        <v>1829</v>
      </c>
      <c r="W203" s="108">
        <v>2</v>
      </c>
      <c r="X203" s="113">
        <v>2021</v>
      </c>
      <c r="Y203" s="113">
        <v>352</v>
      </c>
      <c r="Z203" s="113">
        <v>0</v>
      </c>
      <c r="AA203" s="114" t="s">
        <v>546</v>
      </c>
      <c r="AB203" s="108">
        <v>325</v>
      </c>
      <c r="AC203" s="109" t="s">
        <v>491</v>
      </c>
      <c r="AD203" s="300" t="s">
        <v>661</v>
      </c>
      <c r="AE203" s="300" t="s">
        <v>492</v>
      </c>
      <c r="AF203" s="301">
        <f>AE203-AD203</f>
        <v>-25</v>
      </c>
      <c r="AG203" s="302">
        <f>IF(AI203="SI", 0,J203)</f>
        <v>11</v>
      </c>
      <c r="AH203" s="303">
        <f>AG203*AF203</f>
        <v>-275</v>
      </c>
      <c r="AI203" s="304" t="s">
        <v>131</v>
      </c>
    </row>
    <row r="204" spans="1:35" x14ac:dyDescent="0.2">
      <c r="A204" s="108">
        <v>2021</v>
      </c>
      <c r="B204" s="108">
        <v>147</v>
      </c>
      <c r="C204" s="109" t="s">
        <v>491</v>
      </c>
      <c r="D204" s="297" t="s">
        <v>672</v>
      </c>
      <c r="E204" s="109" t="s">
        <v>501</v>
      </c>
      <c r="F204" s="298" t="s">
        <v>673</v>
      </c>
      <c r="G204" s="112">
        <v>246.15</v>
      </c>
      <c r="H204" s="112">
        <v>43.15</v>
      </c>
      <c r="I204" s="107" t="s">
        <v>121</v>
      </c>
      <c r="J204" s="112">
        <f>IF(I204="SI", G204-H204,G204)</f>
        <v>203</v>
      </c>
      <c r="K204" s="299" t="s">
        <v>432</v>
      </c>
      <c r="L204" s="108">
        <v>2021</v>
      </c>
      <c r="M204" s="108">
        <v>1522</v>
      </c>
      <c r="N204" s="109" t="s">
        <v>502</v>
      </c>
      <c r="O204" s="111" t="s">
        <v>213</v>
      </c>
      <c r="P204" s="109" t="s">
        <v>214</v>
      </c>
      <c r="Q204" s="109" t="s">
        <v>214</v>
      </c>
      <c r="R204" s="108">
        <v>4</v>
      </c>
      <c r="S204" s="111" t="s">
        <v>126</v>
      </c>
      <c r="T204" s="108">
        <v>1040103</v>
      </c>
      <c r="U204" s="108">
        <v>1460</v>
      </c>
      <c r="V204" s="108">
        <v>1346</v>
      </c>
      <c r="W204" s="108">
        <v>2</v>
      </c>
      <c r="X204" s="113">
        <v>2021</v>
      </c>
      <c r="Y204" s="113">
        <v>363</v>
      </c>
      <c r="Z204" s="113">
        <v>0</v>
      </c>
      <c r="AA204" s="114" t="s">
        <v>546</v>
      </c>
      <c r="AB204" s="108">
        <v>321</v>
      </c>
      <c r="AC204" s="109" t="s">
        <v>491</v>
      </c>
      <c r="AD204" s="300" t="s">
        <v>661</v>
      </c>
      <c r="AE204" s="300" t="s">
        <v>492</v>
      </c>
      <c r="AF204" s="301">
        <f>AE204-AD204</f>
        <v>-25</v>
      </c>
      <c r="AG204" s="302">
        <f>IF(AI204="SI", 0,J204)</f>
        <v>203</v>
      </c>
      <c r="AH204" s="303">
        <f>AG204*AF204</f>
        <v>-5075</v>
      </c>
      <c r="AI204" s="304" t="s">
        <v>131</v>
      </c>
    </row>
    <row r="205" spans="1:35" x14ac:dyDescent="0.2">
      <c r="A205" s="108">
        <v>2021</v>
      </c>
      <c r="B205" s="108">
        <v>148</v>
      </c>
      <c r="C205" s="109" t="s">
        <v>491</v>
      </c>
      <c r="D205" s="297" t="s">
        <v>674</v>
      </c>
      <c r="E205" s="109" t="s">
        <v>501</v>
      </c>
      <c r="F205" s="298" t="s">
        <v>675</v>
      </c>
      <c r="G205" s="112">
        <v>641.69000000000005</v>
      </c>
      <c r="H205" s="112">
        <v>115.69</v>
      </c>
      <c r="I205" s="107" t="s">
        <v>121</v>
      </c>
      <c r="J205" s="112">
        <f>IF(I205="SI", G205-H205,G205)</f>
        <v>526</v>
      </c>
      <c r="K205" s="299" t="s">
        <v>432</v>
      </c>
      <c r="L205" s="108">
        <v>2021</v>
      </c>
      <c r="M205" s="108">
        <v>1529</v>
      </c>
      <c r="N205" s="109" t="s">
        <v>502</v>
      </c>
      <c r="O205" s="111" t="s">
        <v>213</v>
      </c>
      <c r="P205" s="109" t="s">
        <v>214</v>
      </c>
      <c r="Q205" s="109" t="s">
        <v>214</v>
      </c>
      <c r="R205" s="108">
        <v>4</v>
      </c>
      <c r="S205" s="111" t="s">
        <v>126</v>
      </c>
      <c r="T205" s="108">
        <v>1100403</v>
      </c>
      <c r="U205" s="108">
        <v>4100</v>
      </c>
      <c r="V205" s="108">
        <v>1574</v>
      </c>
      <c r="W205" s="108">
        <v>2</v>
      </c>
      <c r="X205" s="113">
        <v>2021</v>
      </c>
      <c r="Y205" s="113">
        <v>365</v>
      </c>
      <c r="Z205" s="113">
        <v>0</v>
      </c>
      <c r="AA205" s="114" t="s">
        <v>546</v>
      </c>
      <c r="AB205" s="108">
        <v>324</v>
      </c>
      <c r="AC205" s="109" t="s">
        <v>491</v>
      </c>
      <c r="AD205" s="300" t="s">
        <v>661</v>
      </c>
      <c r="AE205" s="300" t="s">
        <v>492</v>
      </c>
      <c r="AF205" s="301">
        <f>AE205-AD205</f>
        <v>-25</v>
      </c>
      <c r="AG205" s="302">
        <f>IF(AI205="SI", 0,J205)</f>
        <v>526</v>
      </c>
      <c r="AH205" s="303">
        <f>AG205*AF205</f>
        <v>-13150</v>
      </c>
      <c r="AI205" s="304" t="s">
        <v>131</v>
      </c>
    </row>
    <row r="206" spans="1:35" x14ac:dyDescent="0.2">
      <c r="A206" s="108">
        <v>2021</v>
      </c>
      <c r="B206" s="108">
        <v>149</v>
      </c>
      <c r="C206" s="109" t="s">
        <v>491</v>
      </c>
      <c r="D206" s="297" t="s">
        <v>676</v>
      </c>
      <c r="E206" s="109" t="s">
        <v>501</v>
      </c>
      <c r="F206" s="298" t="s">
        <v>677</v>
      </c>
      <c r="G206" s="112">
        <v>463.57</v>
      </c>
      <c r="H206" s="112">
        <v>83.57</v>
      </c>
      <c r="I206" s="107" t="s">
        <v>121</v>
      </c>
      <c r="J206" s="112">
        <f>IF(I206="SI", G206-H206,G206)</f>
        <v>380</v>
      </c>
      <c r="K206" s="299" t="s">
        <v>432</v>
      </c>
      <c r="L206" s="108">
        <v>2021</v>
      </c>
      <c r="M206" s="108">
        <v>1526</v>
      </c>
      <c r="N206" s="109" t="s">
        <v>502</v>
      </c>
      <c r="O206" s="111" t="s">
        <v>213</v>
      </c>
      <c r="P206" s="109" t="s">
        <v>214</v>
      </c>
      <c r="Q206" s="109" t="s">
        <v>214</v>
      </c>
      <c r="R206" s="108">
        <v>4</v>
      </c>
      <c r="S206" s="111" t="s">
        <v>126</v>
      </c>
      <c r="T206" s="108">
        <v>1040203</v>
      </c>
      <c r="U206" s="108">
        <v>1570</v>
      </c>
      <c r="V206" s="108">
        <v>1366</v>
      </c>
      <c r="W206" s="108">
        <v>2</v>
      </c>
      <c r="X206" s="113">
        <v>2020</v>
      </c>
      <c r="Y206" s="113">
        <v>327</v>
      </c>
      <c r="Z206" s="113">
        <v>0</v>
      </c>
      <c r="AA206" s="114" t="s">
        <v>546</v>
      </c>
      <c r="AB206" s="108">
        <v>322</v>
      </c>
      <c r="AC206" s="109" t="s">
        <v>491</v>
      </c>
      <c r="AD206" s="300" t="s">
        <v>661</v>
      </c>
      <c r="AE206" s="300" t="s">
        <v>492</v>
      </c>
      <c r="AF206" s="301">
        <f>AE206-AD206</f>
        <v>-25</v>
      </c>
      <c r="AG206" s="302">
        <f>IF(AI206="SI", 0,J206)</f>
        <v>380</v>
      </c>
      <c r="AH206" s="303">
        <f>AG206*AF206</f>
        <v>-9500</v>
      </c>
      <c r="AI206" s="304" t="s">
        <v>131</v>
      </c>
    </row>
    <row r="207" spans="1:35" x14ac:dyDescent="0.2">
      <c r="A207" s="108">
        <v>2021</v>
      </c>
      <c r="B207" s="108">
        <v>150</v>
      </c>
      <c r="C207" s="109" t="s">
        <v>491</v>
      </c>
      <c r="D207" s="297" t="s">
        <v>678</v>
      </c>
      <c r="E207" s="109" t="s">
        <v>501</v>
      </c>
      <c r="F207" s="298" t="s">
        <v>679</v>
      </c>
      <c r="G207" s="112">
        <v>443.88</v>
      </c>
      <c r="H207" s="112">
        <v>79.88</v>
      </c>
      <c r="I207" s="107" t="s">
        <v>121</v>
      </c>
      <c r="J207" s="112">
        <f>IF(I207="SI", G207-H207,G207)</f>
        <v>364</v>
      </c>
      <c r="K207" s="299" t="s">
        <v>432</v>
      </c>
      <c r="L207" s="108">
        <v>2021</v>
      </c>
      <c r="M207" s="108">
        <v>1533</v>
      </c>
      <c r="N207" s="109" t="s">
        <v>502</v>
      </c>
      <c r="O207" s="111" t="s">
        <v>213</v>
      </c>
      <c r="P207" s="109" t="s">
        <v>214</v>
      </c>
      <c r="Q207" s="109" t="s">
        <v>214</v>
      </c>
      <c r="R207" s="108">
        <v>2</v>
      </c>
      <c r="S207" s="111" t="s">
        <v>138</v>
      </c>
      <c r="T207" s="108">
        <v>1060203</v>
      </c>
      <c r="U207" s="108">
        <v>2340</v>
      </c>
      <c r="V207" s="108">
        <v>1829</v>
      </c>
      <c r="W207" s="108">
        <v>2</v>
      </c>
      <c r="X207" s="113">
        <v>2021</v>
      </c>
      <c r="Y207" s="113">
        <v>352</v>
      </c>
      <c r="Z207" s="113">
        <v>0</v>
      </c>
      <c r="AA207" s="114" t="s">
        <v>546</v>
      </c>
      <c r="AB207" s="108">
        <v>325</v>
      </c>
      <c r="AC207" s="109" t="s">
        <v>491</v>
      </c>
      <c r="AD207" s="300" t="s">
        <v>661</v>
      </c>
      <c r="AE207" s="300" t="s">
        <v>492</v>
      </c>
      <c r="AF207" s="301">
        <f>AE207-AD207</f>
        <v>-25</v>
      </c>
      <c r="AG207" s="302">
        <f>IF(AI207="SI", 0,J207)</f>
        <v>364</v>
      </c>
      <c r="AH207" s="303">
        <f>AG207*AF207</f>
        <v>-9100</v>
      </c>
      <c r="AI207" s="304" t="s">
        <v>131</v>
      </c>
    </row>
    <row r="208" spans="1:35" x14ac:dyDescent="0.2">
      <c r="A208" s="108">
        <v>2021</v>
      </c>
      <c r="B208" s="108">
        <v>151</v>
      </c>
      <c r="C208" s="109" t="s">
        <v>491</v>
      </c>
      <c r="D208" s="297" t="s">
        <v>680</v>
      </c>
      <c r="E208" s="109" t="s">
        <v>681</v>
      </c>
      <c r="F208" s="298" t="s">
        <v>682</v>
      </c>
      <c r="G208" s="112">
        <v>12876.83</v>
      </c>
      <c r="H208" s="112">
        <v>1170.6199999999999</v>
      </c>
      <c r="I208" s="107" t="s">
        <v>121</v>
      </c>
      <c r="J208" s="112">
        <f>IF(I208="SI", G208-H208,G208)</f>
        <v>11706.21</v>
      </c>
      <c r="K208" s="299" t="s">
        <v>125</v>
      </c>
      <c r="L208" s="108">
        <v>2021</v>
      </c>
      <c r="M208" s="108">
        <v>1429</v>
      </c>
      <c r="N208" s="109" t="s">
        <v>681</v>
      </c>
      <c r="O208" s="111" t="s">
        <v>151</v>
      </c>
      <c r="P208" s="109" t="s">
        <v>152</v>
      </c>
      <c r="Q208" s="109" t="s">
        <v>125</v>
      </c>
      <c r="R208" s="108">
        <v>4</v>
      </c>
      <c r="S208" s="111" t="s">
        <v>126</v>
      </c>
      <c r="T208" s="108">
        <v>1090505</v>
      </c>
      <c r="U208" s="108">
        <v>3570</v>
      </c>
      <c r="V208" s="108">
        <v>1737</v>
      </c>
      <c r="W208" s="108">
        <v>99</v>
      </c>
      <c r="X208" s="113">
        <v>2021</v>
      </c>
      <c r="Y208" s="113">
        <v>58</v>
      </c>
      <c r="Z208" s="113">
        <v>0</v>
      </c>
      <c r="AA208" s="114" t="s">
        <v>319</v>
      </c>
      <c r="AB208" s="108">
        <v>458</v>
      </c>
      <c r="AC208" s="109" t="s">
        <v>319</v>
      </c>
      <c r="AD208" s="300" t="s">
        <v>683</v>
      </c>
      <c r="AE208" s="300" t="s">
        <v>320</v>
      </c>
      <c r="AF208" s="301">
        <f>AE208-AD208</f>
        <v>8</v>
      </c>
      <c r="AG208" s="302">
        <f>IF(AI208="SI", 0,J208)</f>
        <v>11706.21</v>
      </c>
      <c r="AH208" s="303">
        <f>AG208*AF208</f>
        <v>93649.68</v>
      </c>
      <c r="AI208" s="304" t="s">
        <v>131</v>
      </c>
    </row>
    <row r="209" spans="1:35" x14ac:dyDescent="0.2">
      <c r="A209" s="108">
        <v>2021</v>
      </c>
      <c r="B209" s="108">
        <v>152</v>
      </c>
      <c r="C209" s="109" t="s">
        <v>491</v>
      </c>
      <c r="D209" s="297" t="s">
        <v>684</v>
      </c>
      <c r="E209" s="109" t="s">
        <v>502</v>
      </c>
      <c r="F209" s="298" t="s">
        <v>685</v>
      </c>
      <c r="G209" s="112">
        <v>761.28</v>
      </c>
      <c r="H209" s="112">
        <v>137.28</v>
      </c>
      <c r="I209" s="107" t="s">
        <v>131</v>
      </c>
      <c r="J209" s="112">
        <f>IF(I209="SI", G209-H209,G209)</f>
        <v>761.28</v>
      </c>
      <c r="K209" s="299" t="s">
        <v>686</v>
      </c>
      <c r="L209" s="108">
        <v>2021</v>
      </c>
      <c r="M209" s="108">
        <v>1527</v>
      </c>
      <c r="N209" s="109" t="s">
        <v>502</v>
      </c>
      <c r="O209" s="111" t="s">
        <v>687</v>
      </c>
      <c r="P209" s="109" t="s">
        <v>688</v>
      </c>
      <c r="Q209" s="109" t="s">
        <v>125</v>
      </c>
      <c r="R209" s="108">
        <v>2</v>
      </c>
      <c r="S209" s="111" t="s">
        <v>138</v>
      </c>
      <c r="T209" s="108">
        <v>1010603</v>
      </c>
      <c r="U209" s="108">
        <v>580</v>
      </c>
      <c r="V209" s="108">
        <v>1086</v>
      </c>
      <c r="W209" s="108">
        <v>99</v>
      </c>
      <c r="X209" s="113">
        <v>2020</v>
      </c>
      <c r="Y209" s="113">
        <v>61</v>
      </c>
      <c r="Z209" s="113">
        <v>0</v>
      </c>
      <c r="AA209" s="114" t="s">
        <v>689</v>
      </c>
      <c r="AB209" s="108">
        <v>382</v>
      </c>
      <c r="AC209" s="109" t="s">
        <v>690</v>
      </c>
      <c r="AD209" s="300" t="s">
        <v>661</v>
      </c>
      <c r="AE209" s="300" t="s">
        <v>691</v>
      </c>
      <c r="AF209" s="301">
        <f>AE209-AD209</f>
        <v>10</v>
      </c>
      <c r="AG209" s="302">
        <f>IF(AI209="SI", 0,J209)</f>
        <v>761.28</v>
      </c>
      <c r="AH209" s="303">
        <f>AG209*AF209</f>
        <v>7612.7999999999993</v>
      </c>
      <c r="AI209" s="304" t="s">
        <v>131</v>
      </c>
    </row>
    <row r="210" spans="1:35" x14ac:dyDescent="0.2">
      <c r="A210" s="108">
        <v>2021</v>
      </c>
      <c r="B210" s="108">
        <v>153</v>
      </c>
      <c r="C210" s="109" t="s">
        <v>491</v>
      </c>
      <c r="D210" s="297" t="s">
        <v>692</v>
      </c>
      <c r="E210" s="109" t="s">
        <v>693</v>
      </c>
      <c r="F210" s="298" t="s">
        <v>694</v>
      </c>
      <c r="G210" s="112">
        <v>2196</v>
      </c>
      <c r="H210" s="112">
        <v>396</v>
      </c>
      <c r="I210" s="107" t="s">
        <v>121</v>
      </c>
      <c r="J210" s="112">
        <f>IF(I210="SI", G210-H210,G210)</f>
        <v>1800</v>
      </c>
      <c r="K210" s="299" t="s">
        <v>695</v>
      </c>
      <c r="L210" s="108">
        <v>2021</v>
      </c>
      <c r="M210" s="108">
        <v>1475</v>
      </c>
      <c r="N210" s="109" t="s">
        <v>501</v>
      </c>
      <c r="O210" s="111" t="s">
        <v>696</v>
      </c>
      <c r="P210" s="109" t="s">
        <v>697</v>
      </c>
      <c r="Q210" s="109" t="s">
        <v>125</v>
      </c>
      <c r="R210" s="108">
        <v>1</v>
      </c>
      <c r="S210" s="111" t="s">
        <v>166</v>
      </c>
      <c r="T210" s="108">
        <v>1010203</v>
      </c>
      <c r="U210" s="108">
        <v>140</v>
      </c>
      <c r="V210" s="108">
        <v>1043</v>
      </c>
      <c r="W210" s="108">
        <v>7</v>
      </c>
      <c r="X210" s="113">
        <v>2020</v>
      </c>
      <c r="Y210" s="113">
        <v>253</v>
      </c>
      <c r="Z210" s="113">
        <v>0</v>
      </c>
      <c r="AA210" s="114" t="s">
        <v>690</v>
      </c>
      <c r="AB210" s="108">
        <v>366</v>
      </c>
      <c r="AC210" s="109" t="s">
        <v>690</v>
      </c>
      <c r="AD210" s="300" t="s">
        <v>698</v>
      </c>
      <c r="AE210" s="300" t="s">
        <v>683</v>
      </c>
      <c r="AF210" s="301">
        <f>AE210-AD210</f>
        <v>-1</v>
      </c>
      <c r="AG210" s="302">
        <f>IF(AI210="SI", 0,J210)</f>
        <v>1800</v>
      </c>
      <c r="AH210" s="303">
        <f>AG210*AF210</f>
        <v>-1800</v>
      </c>
      <c r="AI210" s="304" t="s">
        <v>131</v>
      </c>
    </row>
    <row r="211" spans="1:35" x14ac:dyDescent="0.2">
      <c r="A211" s="108">
        <v>2021</v>
      </c>
      <c r="B211" s="108">
        <v>154</v>
      </c>
      <c r="C211" s="109" t="s">
        <v>491</v>
      </c>
      <c r="D211" s="297" t="s">
        <v>699</v>
      </c>
      <c r="E211" s="109" t="s">
        <v>693</v>
      </c>
      <c r="F211" s="298" t="s">
        <v>700</v>
      </c>
      <c r="G211" s="112">
        <v>244</v>
      </c>
      <c r="H211" s="112">
        <v>44</v>
      </c>
      <c r="I211" s="107" t="s">
        <v>121</v>
      </c>
      <c r="J211" s="112">
        <f>IF(I211="SI", G211-H211,G211)</f>
        <v>200</v>
      </c>
      <c r="K211" s="299" t="s">
        <v>701</v>
      </c>
      <c r="L211" s="108">
        <v>2021</v>
      </c>
      <c r="M211" s="108">
        <v>1551</v>
      </c>
      <c r="N211" s="109" t="s">
        <v>538</v>
      </c>
      <c r="O211" s="111" t="s">
        <v>702</v>
      </c>
      <c r="P211" s="109" t="s">
        <v>703</v>
      </c>
      <c r="Q211" s="109" t="s">
        <v>125</v>
      </c>
      <c r="R211" s="108">
        <v>2</v>
      </c>
      <c r="S211" s="111" t="s">
        <v>138</v>
      </c>
      <c r="T211" s="108">
        <v>1010502</v>
      </c>
      <c r="U211" s="108">
        <v>460</v>
      </c>
      <c r="V211" s="108">
        <v>1156</v>
      </c>
      <c r="W211" s="108">
        <v>1</v>
      </c>
      <c r="X211" s="113">
        <v>2021</v>
      </c>
      <c r="Y211" s="113">
        <v>43</v>
      </c>
      <c r="Z211" s="113">
        <v>4</v>
      </c>
      <c r="AA211" s="114" t="s">
        <v>689</v>
      </c>
      <c r="AB211" s="108">
        <v>377</v>
      </c>
      <c r="AC211" s="109" t="s">
        <v>690</v>
      </c>
      <c r="AD211" s="300" t="s">
        <v>704</v>
      </c>
      <c r="AE211" s="300" t="s">
        <v>683</v>
      </c>
      <c r="AF211" s="301">
        <f>AE211-AD211</f>
        <v>-4</v>
      </c>
      <c r="AG211" s="302">
        <f>IF(AI211="SI", 0,J211)</f>
        <v>200</v>
      </c>
      <c r="AH211" s="303">
        <f>AG211*AF211</f>
        <v>-800</v>
      </c>
      <c r="AI211" s="304" t="s">
        <v>131</v>
      </c>
    </row>
    <row r="212" spans="1:35" x14ac:dyDescent="0.2">
      <c r="A212" s="108">
        <v>2021</v>
      </c>
      <c r="B212" s="108">
        <v>155</v>
      </c>
      <c r="C212" s="109" t="s">
        <v>491</v>
      </c>
      <c r="D212" s="297" t="s">
        <v>705</v>
      </c>
      <c r="E212" s="109" t="s">
        <v>501</v>
      </c>
      <c r="F212" s="298" t="s">
        <v>706</v>
      </c>
      <c r="G212" s="112">
        <v>521.04</v>
      </c>
      <c r="H212" s="112">
        <v>94.04</v>
      </c>
      <c r="I212" s="107" t="s">
        <v>121</v>
      </c>
      <c r="J212" s="112">
        <f>IF(I212="SI", G212-H212,G212)</f>
        <v>426.99999999999994</v>
      </c>
      <c r="K212" s="299" t="s">
        <v>432</v>
      </c>
      <c r="L212" s="108">
        <v>2021</v>
      </c>
      <c r="M212" s="108">
        <v>1530</v>
      </c>
      <c r="N212" s="109" t="s">
        <v>502</v>
      </c>
      <c r="O212" s="111" t="s">
        <v>213</v>
      </c>
      <c r="P212" s="109" t="s">
        <v>214</v>
      </c>
      <c r="Q212" s="109" t="s">
        <v>214</v>
      </c>
      <c r="R212" s="108">
        <v>2</v>
      </c>
      <c r="S212" s="111" t="s">
        <v>138</v>
      </c>
      <c r="T212" s="108">
        <v>1060203</v>
      </c>
      <c r="U212" s="108">
        <v>2340</v>
      </c>
      <c r="V212" s="108">
        <v>1829</v>
      </c>
      <c r="W212" s="108">
        <v>2</v>
      </c>
      <c r="X212" s="113">
        <v>2021</v>
      </c>
      <c r="Y212" s="113">
        <v>101</v>
      </c>
      <c r="Z212" s="113">
        <v>0</v>
      </c>
      <c r="AA212" s="114" t="s">
        <v>491</v>
      </c>
      <c r="AB212" s="108">
        <v>328</v>
      </c>
      <c r="AC212" s="109" t="s">
        <v>491</v>
      </c>
      <c r="AD212" s="300" t="s">
        <v>661</v>
      </c>
      <c r="AE212" s="300" t="s">
        <v>707</v>
      </c>
      <c r="AF212" s="301">
        <f>AE212-AD212</f>
        <v>-24</v>
      </c>
      <c r="AG212" s="302">
        <f>IF(AI212="SI", 0,J212)</f>
        <v>426.99999999999994</v>
      </c>
      <c r="AH212" s="303">
        <f>AG212*AF212</f>
        <v>-10247.999999999998</v>
      </c>
      <c r="AI212" s="304" t="s">
        <v>131</v>
      </c>
    </row>
    <row r="213" spans="1:35" x14ac:dyDescent="0.2">
      <c r="A213" s="108">
        <v>2021</v>
      </c>
      <c r="B213" s="108">
        <v>156</v>
      </c>
      <c r="C213" s="109" t="s">
        <v>492</v>
      </c>
      <c r="D213" s="297" t="s">
        <v>708</v>
      </c>
      <c r="E213" s="109" t="s">
        <v>528</v>
      </c>
      <c r="F213" s="298" t="s">
        <v>709</v>
      </c>
      <c r="G213" s="112">
        <v>17.329999999999998</v>
      </c>
      <c r="H213" s="112">
        <v>0.67</v>
      </c>
      <c r="I213" s="107" t="s">
        <v>121</v>
      </c>
      <c r="J213" s="112">
        <f>IF(I213="SI", G213-H213,G213)</f>
        <v>16.659999999999997</v>
      </c>
      <c r="K213" s="299" t="s">
        <v>122</v>
      </c>
      <c r="L213" s="108">
        <v>2021</v>
      </c>
      <c r="M213" s="108">
        <v>1482</v>
      </c>
      <c r="N213" s="109" t="s">
        <v>501</v>
      </c>
      <c r="O213" s="111" t="s">
        <v>123</v>
      </c>
      <c r="P213" s="109" t="s">
        <v>124</v>
      </c>
      <c r="Q213" s="109" t="s">
        <v>125</v>
      </c>
      <c r="R213" s="108">
        <v>4</v>
      </c>
      <c r="S213" s="111" t="s">
        <v>126</v>
      </c>
      <c r="T213" s="108">
        <v>1040503</v>
      </c>
      <c r="U213" s="108">
        <v>1900</v>
      </c>
      <c r="V213" s="108">
        <v>1417</v>
      </c>
      <c r="W213" s="108">
        <v>99</v>
      </c>
      <c r="X213" s="113">
        <v>2021</v>
      </c>
      <c r="Y213" s="113">
        <v>98</v>
      </c>
      <c r="Z213" s="113">
        <v>0</v>
      </c>
      <c r="AA213" s="114" t="s">
        <v>491</v>
      </c>
      <c r="AB213" s="108">
        <v>340</v>
      </c>
      <c r="AC213" s="109" t="s">
        <v>492</v>
      </c>
      <c r="AD213" s="300" t="s">
        <v>698</v>
      </c>
      <c r="AE213" s="300" t="s">
        <v>494</v>
      </c>
      <c r="AF213" s="301">
        <f>AE213-AD213</f>
        <v>-21</v>
      </c>
      <c r="AG213" s="302">
        <f>IF(AI213="SI", 0,J213)</f>
        <v>16.659999999999997</v>
      </c>
      <c r="AH213" s="303">
        <f>AG213*AF213</f>
        <v>-349.8599999999999</v>
      </c>
      <c r="AI213" s="304" t="s">
        <v>131</v>
      </c>
    </row>
    <row r="214" spans="1:35" x14ac:dyDescent="0.2">
      <c r="A214" s="108">
        <v>2021</v>
      </c>
      <c r="B214" s="108">
        <v>156</v>
      </c>
      <c r="C214" s="109" t="s">
        <v>492</v>
      </c>
      <c r="D214" s="297" t="s">
        <v>708</v>
      </c>
      <c r="E214" s="109" t="s">
        <v>528</v>
      </c>
      <c r="F214" s="298" t="s">
        <v>709</v>
      </c>
      <c r="G214" s="112">
        <v>382.06</v>
      </c>
      <c r="H214" s="112">
        <v>14.69</v>
      </c>
      <c r="I214" s="107" t="s">
        <v>121</v>
      </c>
      <c r="J214" s="112">
        <f>IF(I214="SI", G214-H214,G214)</f>
        <v>367.37</v>
      </c>
      <c r="K214" s="299" t="s">
        <v>122</v>
      </c>
      <c r="L214" s="108">
        <v>2021</v>
      </c>
      <c r="M214" s="108">
        <v>1482</v>
      </c>
      <c r="N214" s="109" t="s">
        <v>501</v>
      </c>
      <c r="O214" s="111" t="s">
        <v>123</v>
      </c>
      <c r="P214" s="109" t="s">
        <v>124</v>
      </c>
      <c r="Q214" s="109" t="s">
        <v>125</v>
      </c>
      <c r="R214" s="108">
        <v>4</v>
      </c>
      <c r="S214" s="111" t="s">
        <v>126</v>
      </c>
      <c r="T214" s="108">
        <v>1040503</v>
      </c>
      <c r="U214" s="108">
        <v>1900</v>
      </c>
      <c r="V214" s="108">
        <v>1416</v>
      </c>
      <c r="W214" s="108">
        <v>99</v>
      </c>
      <c r="X214" s="113">
        <v>2021</v>
      </c>
      <c r="Y214" s="113">
        <v>97</v>
      </c>
      <c r="Z214" s="113">
        <v>0</v>
      </c>
      <c r="AA214" s="114" t="s">
        <v>491</v>
      </c>
      <c r="AB214" s="108">
        <v>338</v>
      </c>
      <c r="AC214" s="109" t="s">
        <v>492</v>
      </c>
      <c r="AD214" s="300" t="s">
        <v>698</v>
      </c>
      <c r="AE214" s="300" t="s">
        <v>494</v>
      </c>
      <c r="AF214" s="301">
        <f>AE214-AD214</f>
        <v>-21</v>
      </c>
      <c r="AG214" s="302">
        <f>IF(AI214="SI", 0,J214)</f>
        <v>367.37</v>
      </c>
      <c r="AH214" s="303">
        <f>AG214*AF214</f>
        <v>-7714.77</v>
      </c>
      <c r="AI214" s="304" t="s">
        <v>131</v>
      </c>
    </row>
    <row r="215" spans="1:35" x14ac:dyDescent="0.2">
      <c r="A215" s="108">
        <v>2021</v>
      </c>
      <c r="B215" s="108">
        <v>157</v>
      </c>
      <c r="C215" s="109" t="s">
        <v>575</v>
      </c>
      <c r="D215" s="297" t="s">
        <v>710</v>
      </c>
      <c r="E215" s="109" t="s">
        <v>707</v>
      </c>
      <c r="F215" s="298" t="s">
        <v>711</v>
      </c>
      <c r="G215" s="112">
        <v>961.91</v>
      </c>
      <c r="H215" s="112">
        <v>173.46</v>
      </c>
      <c r="I215" s="107" t="s">
        <v>121</v>
      </c>
      <c r="J215" s="112">
        <f>IF(I215="SI", G215-H215,G215)</f>
        <v>788.44999999999993</v>
      </c>
      <c r="K215" s="299" t="s">
        <v>712</v>
      </c>
      <c r="L215" s="108">
        <v>2021</v>
      </c>
      <c r="M215" s="108">
        <v>1664</v>
      </c>
      <c r="N215" s="109" t="s">
        <v>707</v>
      </c>
      <c r="O215" s="111" t="s">
        <v>136</v>
      </c>
      <c r="P215" s="109" t="s">
        <v>137</v>
      </c>
      <c r="Q215" s="109" t="s">
        <v>125</v>
      </c>
      <c r="R215" s="108">
        <v>2</v>
      </c>
      <c r="S215" s="111" t="s">
        <v>138</v>
      </c>
      <c r="T215" s="108">
        <v>1080102</v>
      </c>
      <c r="U215" s="108">
        <v>2770</v>
      </c>
      <c r="V215" s="108">
        <v>1927</v>
      </c>
      <c r="W215" s="108">
        <v>1</v>
      </c>
      <c r="X215" s="113">
        <v>2021</v>
      </c>
      <c r="Y215" s="113">
        <v>93</v>
      </c>
      <c r="Z215" s="113">
        <v>0</v>
      </c>
      <c r="AA215" s="114" t="s">
        <v>689</v>
      </c>
      <c r="AB215" s="108">
        <v>373</v>
      </c>
      <c r="AC215" s="109" t="s">
        <v>690</v>
      </c>
      <c r="AD215" s="300" t="s">
        <v>321</v>
      </c>
      <c r="AE215" s="300" t="s">
        <v>683</v>
      </c>
      <c r="AF215" s="301">
        <f>AE215-AD215</f>
        <v>-9</v>
      </c>
      <c r="AG215" s="302">
        <f>IF(AI215="SI", 0,J215)</f>
        <v>788.44999999999993</v>
      </c>
      <c r="AH215" s="303">
        <f>AG215*AF215</f>
        <v>-7096.0499999999993</v>
      </c>
      <c r="AI215" s="304" t="s">
        <v>131</v>
      </c>
    </row>
    <row r="216" spans="1:35" x14ac:dyDescent="0.2">
      <c r="A216" s="108">
        <v>2021</v>
      </c>
      <c r="B216" s="108">
        <v>158</v>
      </c>
      <c r="C216" s="109" t="s">
        <v>575</v>
      </c>
      <c r="D216" s="297" t="s">
        <v>713</v>
      </c>
      <c r="E216" s="109" t="s">
        <v>707</v>
      </c>
      <c r="F216" s="298" t="s">
        <v>540</v>
      </c>
      <c r="G216" s="112">
        <v>138.16999999999999</v>
      </c>
      <c r="H216" s="112">
        <v>24.92</v>
      </c>
      <c r="I216" s="107" t="s">
        <v>121</v>
      </c>
      <c r="J216" s="112">
        <f>IF(I216="SI", G216-H216,G216)</f>
        <v>113.24999999999999</v>
      </c>
      <c r="K216" s="299" t="s">
        <v>714</v>
      </c>
      <c r="L216" s="108">
        <v>2021</v>
      </c>
      <c r="M216" s="108">
        <v>1653</v>
      </c>
      <c r="N216" s="109" t="s">
        <v>707</v>
      </c>
      <c r="O216" s="111" t="s">
        <v>145</v>
      </c>
      <c r="P216" s="109" t="s">
        <v>146</v>
      </c>
      <c r="Q216" s="109" t="s">
        <v>147</v>
      </c>
      <c r="R216" s="108">
        <v>4</v>
      </c>
      <c r="S216" s="111" t="s">
        <v>126</v>
      </c>
      <c r="T216" s="108">
        <v>1040102</v>
      </c>
      <c r="U216" s="108">
        <v>1450</v>
      </c>
      <c r="V216" s="108">
        <v>1346</v>
      </c>
      <c r="W216" s="108">
        <v>1</v>
      </c>
      <c r="X216" s="113">
        <v>2021</v>
      </c>
      <c r="Y216" s="113">
        <v>36</v>
      </c>
      <c r="Z216" s="113">
        <v>1</v>
      </c>
      <c r="AA216" s="114" t="s">
        <v>319</v>
      </c>
      <c r="AB216" s="108">
        <v>453</v>
      </c>
      <c r="AC216" s="109" t="s">
        <v>319</v>
      </c>
      <c r="AD216" s="300" t="s">
        <v>321</v>
      </c>
      <c r="AE216" s="300" t="s">
        <v>320</v>
      </c>
      <c r="AF216" s="301">
        <f>AE216-AD216</f>
        <v>-1</v>
      </c>
      <c r="AG216" s="302">
        <f>IF(AI216="SI", 0,J216)</f>
        <v>113.24999999999999</v>
      </c>
      <c r="AH216" s="303">
        <f>AG216*AF216</f>
        <v>-113.24999999999999</v>
      </c>
      <c r="AI216" s="304" t="s">
        <v>131</v>
      </c>
    </row>
    <row r="217" spans="1:35" x14ac:dyDescent="0.2">
      <c r="A217" s="108">
        <v>2021</v>
      </c>
      <c r="B217" s="108">
        <v>159</v>
      </c>
      <c r="C217" s="109" t="s">
        <v>575</v>
      </c>
      <c r="D217" s="297" t="s">
        <v>715</v>
      </c>
      <c r="E217" s="109" t="s">
        <v>707</v>
      </c>
      <c r="F217" s="298" t="s">
        <v>540</v>
      </c>
      <c r="G217" s="112">
        <v>126.75</v>
      </c>
      <c r="H217" s="112">
        <v>22.86</v>
      </c>
      <c r="I217" s="107" t="s">
        <v>121</v>
      </c>
      <c r="J217" s="112">
        <f>IF(I217="SI", G217-H217,G217)</f>
        <v>103.89</v>
      </c>
      <c r="K217" s="299" t="s">
        <v>716</v>
      </c>
      <c r="L217" s="108">
        <v>2021</v>
      </c>
      <c r="M217" s="108">
        <v>1652</v>
      </c>
      <c r="N217" s="109" t="s">
        <v>707</v>
      </c>
      <c r="O217" s="111" t="s">
        <v>145</v>
      </c>
      <c r="P217" s="109" t="s">
        <v>146</v>
      </c>
      <c r="Q217" s="109" t="s">
        <v>147</v>
      </c>
      <c r="R217" s="108">
        <v>4</v>
      </c>
      <c r="S217" s="111" t="s">
        <v>126</v>
      </c>
      <c r="T217" s="108">
        <v>1040202</v>
      </c>
      <c r="U217" s="108">
        <v>1560</v>
      </c>
      <c r="V217" s="108">
        <v>1366</v>
      </c>
      <c r="W217" s="108">
        <v>1</v>
      </c>
      <c r="X217" s="113">
        <v>2021</v>
      </c>
      <c r="Y217" s="113">
        <v>38</v>
      </c>
      <c r="Z217" s="113">
        <v>2</v>
      </c>
      <c r="AA217" s="114" t="s">
        <v>319</v>
      </c>
      <c r="AB217" s="108">
        <v>454</v>
      </c>
      <c r="AC217" s="109" t="s">
        <v>319</v>
      </c>
      <c r="AD217" s="300" t="s">
        <v>321</v>
      </c>
      <c r="AE217" s="300" t="s">
        <v>320</v>
      </c>
      <c r="AF217" s="301">
        <f>AE217-AD217</f>
        <v>-1</v>
      </c>
      <c r="AG217" s="302">
        <f>IF(AI217="SI", 0,J217)</f>
        <v>103.89</v>
      </c>
      <c r="AH217" s="303">
        <f>AG217*AF217</f>
        <v>-103.89</v>
      </c>
      <c r="AI217" s="304" t="s">
        <v>131</v>
      </c>
    </row>
    <row r="218" spans="1:35" x14ac:dyDescent="0.2">
      <c r="A218" s="108">
        <v>2021</v>
      </c>
      <c r="B218" s="108">
        <v>160</v>
      </c>
      <c r="C218" s="109" t="s">
        <v>575</v>
      </c>
      <c r="D218" s="297" t="s">
        <v>717</v>
      </c>
      <c r="E218" s="109" t="s">
        <v>707</v>
      </c>
      <c r="F218" s="298" t="s">
        <v>718</v>
      </c>
      <c r="G218" s="112">
        <v>204.96</v>
      </c>
      <c r="H218" s="112">
        <v>36.96</v>
      </c>
      <c r="I218" s="107" t="s">
        <v>121</v>
      </c>
      <c r="J218" s="112">
        <f>IF(I218="SI", G218-H218,G218)</f>
        <v>168</v>
      </c>
      <c r="K218" s="299" t="s">
        <v>719</v>
      </c>
      <c r="L218" s="108">
        <v>2021</v>
      </c>
      <c r="M218" s="108">
        <v>1675</v>
      </c>
      <c r="N218" s="109" t="s">
        <v>494</v>
      </c>
      <c r="O218" s="111" t="s">
        <v>720</v>
      </c>
      <c r="P218" s="109" t="s">
        <v>721</v>
      </c>
      <c r="Q218" s="109" t="s">
        <v>125</v>
      </c>
      <c r="R218" s="108">
        <v>2</v>
      </c>
      <c r="S218" s="111" t="s">
        <v>138</v>
      </c>
      <c r="T218" s="108">
        <v>1010502</v>
      </c>
      <c r="U218" s="108">
        <v>460</v>
      </c>
      <c r="V218" s="108">
        <v>1156</v>
      </c>
      <c r="W218" s="108">
        <v>1</v>
      </c>
      <c r="X218" s="113">
        <v>2021</v>
      </c>
      <c r="Y218" s="113">
        <v>43</v>
      </c>
      <c r="Z218" s="113">
        <v>7</v>
      </c>
      <c r="AA218" s="114" t="s">
        <v>689</v>
      </c>
      <c r="AB218" s="108">
        <v>378</v>
      </c>
      <c r="AC218" s="109" t="s">
        <v>690</v>
      </c>
      <c r="AD218" s="300" t="s">
        <v>722</v>
      </c>
      <c r="AE218" s="300" t="s">
        <v>683</v>
      </c>
      <c r="AF218" s="301">
        <f>AE218-AD218</f>
        <v>-10</v>
      </c>
      <c r="AG218" s="302">
        <f>IF(AI218="SI", 0,J218)</f>
        <v>168</v>
      </c>
      <c r="AH218" s="303">
        <f>AG218*AF218</f>
        <v>-1680</v>
      </c>
      <c r="AI218" s="304" t="s">
        <v>131</v>
      </c>
    </row>
    <row r="219" spans="1:35" x14ac:dyDescent="0.2">
      <c r="A219" s="108">
        <v>2021</v>
      </c>
      <c r="B219" s="108">
        <v>161</v>
      </c>
      <c r="C219" s="109" t="s">
        <v>575</v>
      </c>
      <c r="D219" s="297" t="s">
        <v>723</v>
      </c>
      <c r="E219" s="109" t="s">
        <v>575</v>
      </c>
      <c r="F219" s="298" t="s">
        <v>724</v>
      </c>
      <c r="G219" s="112">
        <v>67.8</v>
      </c>
      <c r="H219" s="112">
        <v>10.42</v>
      </c>
      <c r="I219" s="107" t="s">
        <v>121</v>
      </c>
      <c r="J219" s="112">
        <f>IF(I219="SI", G219-H219,G219)</f>
        <v>57.379999999999995</v>
      </c>
      <c r="K219" s="299" t="s">
        <v>725</v>
      </c>
      <c r="L219" s="108">
        <v>2021</v>
      </c>
      <c r="M219" s="108">
        <v>1713</v>
      </c>
      <c r="N219" s="109" t="s">
        <v>575</v>
      </c>
      <c r="O219" s="111" t="s">
        <v>136</v>
      </c>
      <c r="P219" s="109" t="s">
        <v>137</v>
      </c>
      <c r="Q219" s="109" t="s">
        <v>125</v>
      </c>
      <c r="R219" s="108">
        <v>2</v>
      </c>
      <c r="S219" s="111" t="s">
        <v>138</v>
      </c>
      <c r="T219" s="108">
        <v>1080103</v>
      </c>
      <c r="U219" s="108">
        <v>2780</v>
      </c>
      <c r="V219" s="108">
        <v>1927</v>
      </c>
      <c r="W219" s="108">
        <v>1</v>
      </c>
      <c r="X219" s="113">
        <v>2021</v>
      </c>
      <c r="Y219" s="113">
        <v>50</v>
      </c>
      <c r="Z219" s="113">
        <v>1</v>
      </c>
      <c r="AA219" s="114" t="s">
        <v>689</v>
      </c>
      <c r="AB219" s="108">
        <v>375</v>
      </c>
      <c r="AC219" s="109" t="s">
        <v>690</v>
      </c>
      <c r="AD219" s="300" t="s">
        <v>726</v>
      </c>
      <c r="AE219" s="300" t="s">
        <v>683</v>
      </c>
      <c r="AF219" s="301">
        <f>AE219-AD219</f>
        <v>-11</v>
      </c>
      <c r="AG219" s="302">
        <f>IF(AI219="SI", 0,J219)</f>
        <v>57.379999999999995</v>
      </c>
      <c r="AH219" s="303">
        <f>AG219*AF219</f>
        <v>-631.17999999999995</v>
      </c>
      <c r="AI219" s="304" t="s">
        <v>131</v>
      </c>
    </row>
    <row r="220" spans="1:35" x14ac:dyDescent="0.2">
      <c r="A220" s="108">
        <v>2021</v>
      </c>
      <c r="B220" s="108">
        <v>162</v>
      </c>
      <c r="C220" s="109" t="s">
        <v>618</v>
      </c>
      <c r="D220" s="297" t="s">
        <v>727</v>
      </c>
      <c r="E220" s="109" t="s">
        <v>575</v>
      </c>
      <c r="F220" s="298" t="s">
        <v>284</v>
      </c>
      <c r="G220" s="112">
        <v>75</v>
      </c>
      <c r="H220" s="112">
        <v>0</v>
      </c>
      <c r="I220" s="107" t="s">
        <v>131</v>
      </c>
      <c r="J220" s="112">
        <f>IF(I220="SI", G220-H220,G220)</f>
        <v>75</v>
      </c>
      <c r="K220" s="299" t="s">
        <v>728</v>
      </c>
      <c r="L220" s="108">
        <v>2021</v>
      </c>
      <c r="M220" s="108">
        <v>1727</v>
      </c>
      <c r="N220" s="109" t="s">
        <v>618</v>
      </c>
      <c r="O220" s="111" t="s">
        <v>571</v>
      </c>
      <c r="P220" s="109" t="s">
        <v>572</v>
      </c>
      <c r="Q220" s="109" t="s">
        <v>125</v>
      </c>
      <c r="R220" s="108">
        <v>1</v>
      </c>
      <c r="S220" s="111" t="s">
        <v>166</v>
      </c>
      <c r="T220" s="108">
        <v>1010202</v>
      </c>
      <c r="U220" s="108">
        <v>130</v>
      </c>
      <c r="V220" s="108">
        <v>1043</v>
      </c>
      <c r="W220" s="108">
        <v>1</v>
      </c>
      <c r="X220" s="113">
        <v>2021</v>
      </c>
      <c r="Y220" s="113">
        <v>40</v>
      </c>
      <c r="Z220" s="113">
        <v>6</v>
      </c>
      <c r="AA220" s="114" t="s">
        <v>690</v>
      </c>
      <c r="AB220" s="108">
        <v>372</v>
      </c>
      <c r="AC220" s="109" t="s">
        <v>690</v>
      </c>
      <c r="AD220" s="300" t="s">
        <v>729</v>
      </c>
      <c r="AE220" s="300" t="s">
        <v>683</v>
      </c>
      <c r="AF220" s="301">
        <f>AE220-AD220</f>
        <v>-14</v>
      </c>
      <c r="AG220" s="302">
        <f>IF(AI220="SI", 0,J220)</f>
        <v>75</v>
      </c>
      <c r="AH220" s="303">
        <f>AG220*AF220</f>
        <v>-1050</v>
      </c>
      <c r="AI220" s="304" t="s">
        <v>131</v>
      </c>
    </row>
    <row r="221" spans="1:35" x14ac:dyDescent="0.2">
      <c r="A221" s="108">
        <v>2021</v>
      </c>
      <c r="B221" s="108">
        <v>163</v>
      </c>
      <c r="C221" s="109" t="s">
        <v>618</v>
      </c>
      <c r="D221" s="297" t="s">
        <v>730</v>
      </c>
      <c r="E221" s="109" t="s">
        <v>492</v>
      </c>
      <c r="F221" s="298" t="s">
        <v>284</v>
      </c>
      <c r="G221" s="112">
        <v>10</v>
      </c>
      <c r="H221" s="112">
        <v>1.8</v>
      </c>
      <c r="I221" s="107" t="s">
        <v>121</v>
      </c>
      <c r="J221" s="112">
        <f>IF(I221="SI", G221-H221,G221)</f>
        <v>8.1999999999999993</v>
      </c>
      <c r="K221" s="299" t="s">
        <v>731</v>
      </c>
      <c r="L221" s="108">
        <v>2021</v>
      </c>
      <c r="M221" s="108">
        <v>1739</v>
      </c>
      <c r="N221" s="109" t="s">
        <v>618</v>
      </c>
      <c r="O221" s="111" t="s">
        <v>467</v>
      </c>
      <c r="P221" s="109" t="s">
        <v>468</v>
      </c>
      <c r="Q221" s="109" t="s">
        <v>125</v>
      </c>
      <c r="R221" s="108">
        <v>2</v>
      </c>
      <c r="S221" s="111" t="s">
        <v>138</v>
      </c>
      <c r="T221" s="108">
        <v>1090602</v>
      </c>
      <c r="U221" s="108">
        <v>3650</v>
      </c>
      <c r="V221" s="108">
        <v>1808</v>
      </c>
      <c r="W221" s="108">
        <v>1</v>
      </c>
      <c r="X221" s="113">
        <v>2021</v>
      </c>
      <c r="Y221" s="113">
        <v>47</v>
      </c>
      <c r="Z221" s="113">
        <v>1</v>
      </c>
      <c r="AA221" s="114" t="s">
        <v>689</v>
      </c>
      <c r="AB221" s="108">
        <v>379</v>
      </c>
      <c r="AC221" s="109" t="s">
        <v>690</v>
      </c>
      <c r="AD221" s="300" t="s">
        <v>726</v>
      </c>
      <c r="AE221" s="300" t="s">
        <v>683</v>
      </c>
      <c r="AF221" s="301">
        <f>AE221-AD221</f>
        <v>-11</v>
      </c>
      <c r="AG221" s="302">
        <f>IF(AI221="SI", 0,J221)</f>
        <v>8.1999999999999993</v>
      </c>
      <c r="AH221" s="303">
        <f>AG221*AF221</f>
        <v>-90.199999999999989</v>
      </c>
      <c r="AI221" s="304" t="s">
        <v>131</v>
      </c>
    </row>
    <row r="222" spans="1:35" x14ac:dyDescent="0.2">
      <c r="A222" s="108">
        <v>2021</v>
      </c>
      <c r="B222" s="108">
        <v>164</v>
      </c>
      <c r="C222" s="109" t="s">
        <v>618</v>
      </c>
      <c r="D222" s="297" t="s">
        <v>732</v>
      </c>
      <c r="E222" s="109" t="s">
        <v>492</v>
      </c>
      <c r="F222" s="298" t="s">
        <v>733</v>
      </c>
      <c r="G222" s="112">
        <v>13.76</v>
      </c>
      <c r="H222" s="112">
        <v>2.48</v>
      </c>
      <c r="I222" s="107" t="s">
        <v>121</v>
      </c>
      <c r="J222" s="112">
        <f>IF(I222="SI", G222-H222,G222)</f>
        <v>11.28</v>
      </c>
      <c r="K222" s="299" t="s">
        <v>239</v>
      </c>
      <c r="L222" s="108">
        <v>2021</v>
      </c>
      <c r="M222" s="108">
        <v>1734</v>
      </c>
      <c r="N222" s="109" t="s">
        <v>618</v>
      </c>
      <c r="O222" s="111" t="s">
        <v>240</v>
      </c>
      <c r="P222" s="109" t="s">
        <v>241</v>
      </c>
      <c r="Q222" s="109" t="s">
        <v>241</v>
      </c>
      <c r="R222" s="108">
        <v>2</v>
      </c>
      <c r="S222" s="111" t="s">
        <v>138</v>
      </c>
      <c r="T222" s="108">
        <v>1100503</v>
      </c>
      <c r="U222" s="108">
        <v>4210</v>
      </c>
      <c r="V222" s="108">
        <v>1656</v>
      </c>
      <c r="W222" s="108">
        <v>2</v>
      </c>
      <c r="X222" s="113">
        <v>2020</v>
      </c>
      <c r="Y222" s="113">
        <v>317</v>
      </c>
      <c r="Z222" s="113">
        <v>0</v>
      </c>
      <c r="AA222" s="114" t="s">
        <v>618</v>
      </c>
      <c r="AB222" s="108">
        <v>354</v>
      </c>
      <c r="AC222" s="109" t="s">
        <v>618</v>
      </c>
      <c r="AD222" s="300" t="s">
        <v>734</v>
      </c>
      <c r="AE222" s="300" t="s">
        <v>735</v>
      </c>
      <c r="AF222" s="301">
        <f>AE222-AD222</f>
        <v>-27</v>
      </c>
      <c r="AG222" s="302">
        <f>IF(AI222="SI", 0,J222)</f>
        <v>11.28</v>
      </c>
      <c r="AH222" s="303">
        <f>AG222*AF222</f>
        <v>-304.56</v>
      </c>
      <c r="AI222" s="304" t="s">
        <v>131</v>
      </c>
    </row>
    <row r="223" spans="1:35" x14ac:dyDescent="0.2">
      <c r="A223" s="108">
        <v>2021</v>
      </c>
      <c r="B223" s="108">
        <v>165</v>
      </c>
      <c r="C223" s="109" t="s">
        <v>618</v>
      </c>
      <c r="D223" s="297" t="s">
        <v>736</v>
      </c>
      <c r="E223" s="109" t="s">
        <v>492</v>
      </c>
      <c r="F223" s="298" t="s">
        <v>737</v>
      </c>
      <c r="G223" s="112">
        <v>21.33</v>
      </c>
      <c r="H223" s="112">
        <v>3.85</v>
      </c>
      <c r="I223" s="107" t="s">
        <v>121</v>
      </c>
      <c r="J223" s="112">
        <f>IF(I223="SI", G223-H223,G223)</f>
        <v>17.479999999999997</v>
      </c>
      <c r="K223" s="299" t="s">
        <v>282</v>
      </c>
      <c r="L223" s="108">
        <v>2021</v>
      </c>
      <c r="M223" s="108">
        <v>1735</v>
      </c>
      <c r="N223" s="109" t="s">
        <v>618</v>
      </c>
      <c r="O223" s="111" t="s">
        <v>240</v>
      </c>
      <c r="P223" s="109" t="s">
        <v>241</v>
      </c>
      <c r="Q223" s="109" t="s">
        <v>241</v>
      </c>
      <c r="R223" s="108">
        <v>2</v>
      </c>
      <c r="S223" s="111" t="s">
        <v>138</v>
      </c>
      <c r="T223" s="108">
        <v>1080203</v>
      </c>
      <c r="U223" s="108">
        <v>2890</v>
      </c>
      <c r="V223" s="108">
        <v>1937</v>
      </c>
      <c r="W223" s="108">
        <v>99</v>
      </c>
      <c r="X223" s="113">
        <v>2021</v>
      </c>
      <c r="Y223" s="113">
        <v>355</v>
      </c>
      <c r="Z223" s="113">
        <v>0</v>
      </c>
      <c r="AA223" s="114" t="s">
        <v>618</v>
      </c>
      <c r="AB223" s="108">
        <v>353</v>
      </c>
      <c r="AC223" s="109" t="s">
        <v>618</v>
      </c>
      <c r="AD223" s="300" t="s">
        <v>734</v>
      </c>
      <c r="AE223" s="300" t="s">
        <v>735</v>
      </c>
      <c r="AF223" s="301">
        <f>AE223-AD223</f>
        <v>-27</v>
      </c>
      <c r="AG223" s="302">
        <f>IF(AI223="SI", 0,J223)</f>
        <v>17.479999999999997</v>
      </c>
      <c r="AH223" s="303">
        <f>AG223*AF223</f>
        <v>-471.95999999999992</v>
      </c>
      <c r="AI223" s="304" t="s">
        <v>131</v>
      </c>
    </row>
    <row r="224" spans="1:35" x14ac:dyDescent="0.2">
      <c r="A224" s="108">
        <v>2021</v>
      </c>
      <c r="B224" s="108">
        <v>166</v>
      </c>
      <c r="C224" s="109" t="s">
        <v>618</v>
      </c>
      <c r="D224" s="297" t="s">
        <v>738</v>
      </c>
      <c r="E224" s="109" t="s">
        <v>492</v>
      </c>
      <c r="F224" s="298" t="s">
        <v>739</v>
      </c>
      <c r="G224" s="112">
        <v>194.15</v>
      </c>
      <c r="H224" s="112">
        <v>35.01</v>
      </c>
      <c r="I224" s="107" t="s">
        <v>121</v>
      </c>
      <c r="J224" s="112">
        <f>IF(I224="SI", G224-H224,G224)</f>
        <v>159.14000000000001</v>
      </c>
      <c r="K224" s="299" t="s">
        <v>282</v>
      </c>
      <c r="L224" s="108">
        <v>2021</v>
      </c>
      <c r="M224" s="108">
        <v>1738</v>
      </c>
      <c r="N224" s="109" t="s">
        <v>618</v>
      </c>
      <c r="O224" s="111" t="s">
        <v>240</v>
      </c>
      <c r="P224" s="109" t="s">
        <v>241</v>
      </c>
      <c r="Q224" s="109" t="s">
        <v>241</v>
      </c>
      <c r="R224" s="108">
        <v>1</v>
      </c>
      <c r="S224" s="111" t="s">
        <v>166</v>
      </c>
      <c r="T224" s="108">
        <v>1010203</v>
      </c>
      <c r="U224" s="108">
        <v>140</v>
      </c>
      <c r="V224" s="108">
        <v>1043</v>
      </c>
      <c r="W224" s="108">
        <v>2</v>
      </c>
      <c r="X224" s="113">
        <v>2021</v>
      </c>
      <c r="Y224" s="113">
        <v>346</v>
      </c>
      <c r="Z224" s="113">
        <v>0</v>
      </c>
      <c r="AA224" s="114" t="s">
        <v>618</v>
      </c>
      <c r="AB224" s="108">
        <v>347</v>
      </c>
      <c r="AC224" s="109" t="s">
        <v>618</v>
      </c>
      <c r="AD224" s="300" t="s">
        <v>734</v>
      </c>
      <c r="AE224" s="300" t="s">
        <v>735</v>
      </c>
      <c r="AF224" s="301">
        <f>AE224-AD224</f>
        <v>-27</v>
      </c>
      <c r="AG224" s="302">
        <f>IF(AI224="SI", 0,J224)</f>
        <v>159.14000000000001</v>
      </c>
      <c r="AH224" s="303">
        <f>AG224*AF224</f>
        <v>-4296.7800000000007</v>
      </c>
      <c r="AI224" s="304" t="s">
        <v>131</v>
      </c>
    </row>
    <row r="225" spans="1:35" x14ac:dyDescent="0.2">
      <c r="A225" s="108">
        <v>2021</v>
      </c>
      <c r="B225" s="108">
        <v>167</v>
      </c>
      <c r="C225" s="109" t="s">
        <v>618</v>
      </c>
      <c r="D225" s="297" t="s">
        <v>740</v>
      </c>
      <c r="E225" s="109" t="s">
        <v>492</v>
      </c>
      <c r="F225" s="298" t="s">
        <v>741</v>
      </c>
      <c r="G225" s="112">
        <v>3613.98</v>
      </c>
      <c r="H225" s="112">
        <v>651.70000000000005</v>
      </c>
      <c r="I225" s="107" t="s">
        <v>121</v>
      </c>
      <c r="J225" s="112">
        <f>IF(I225="SI", G225-H225,G225)</f>
        <v>2962.2799999999997</v>
      </c>
      <c r="K225" s="299" t="s">
        <v>282</v>
      </c>
      <c r="L225" s="108">
        <v>2021</v>
      </c>
      <c r="M225" s="108">
        <v>1733</v>
      </c>
      <c r="N225" s="109" t="s">
        <v>618</v>
      </c>
      <c r="O225" s="111" t="s">
        <v>240</v>
      </c>
      <c r="P225" s="109" t="s">
        <v>241</v>
      </c>
      <c r="Q225" s="109" t="s">
        <v>241</v>
      </c>
      <c r="R225" s="108">
        <v>2</v>
      </c>
      <c r="S225" s="111" t="s">
        <v>138</v>
      </c>
      <c r="T225" s="108">
        <v>1080203</v>
      </c>
      <c r="U225" s="108">
        <v>2890</v>
      </c>
      <c r="V225" s="108">
        <v>1937</v>
      </c>
      <c r="W225" s="108">
        <v>99</v>
      </c>
      <c r="X225" s="113">
        <v>2021</v>
      </c>
      <c r="Y225" s="113">
        <v>355</v>
      </c>
      <c r="Z225" s="113">
        <v>0</v>
      </c>
      <c r="AA225" s="114" t="s">
        <v>618</v>
      </c>
      <c r="AB225" s="108">
        <v>353</v>
      </c>
      <c r="AC225" s="109" t="s">
        <v>618</v>
      </c>
      <c r="AD225" s="300" t="s">
        <v>734</v>
      </c>
      <c r="AE225" s="300" t="s">
        <v>735</v>
      </c>
      <c r="AF225" s="301">
        <f>AE225-AD225</f>
        <v>-27</v>
      </c>
      <c r="AG225" s="302">
        <f>IF(AI225="SI", 0,J225)</f>
        <v>2962.2799999999997</v>
      </c>
      <c r="AH225" s="303">
        <f>AG225*AF225</f>
        <v>-79981.56</v>
      </c>
      <c r="AI225" s="304" t="s">
        <v>131</v>
      </c>
    </row>
    <row r="226" spans="1:35" x14ac:dyDescent="0.2">
      <c r="A226" s="108">
        <v>2021</v>
      </c>
      <c r="B226" s="108">
        <v>168</v>
      </c>
      <c r="C226" s="109" t="s">
        <v>618</v>
      </c>
      <c r="D226" s="297" t="s">
        <v>742</v>
      </c>
      <c r="E226" s="109" t="s">
        <v>492</v>
      </c>
      <c r="F226" s="298" t="s">
        <v>743</v>
      </c>
      <c r="G226" s="112">
        <v>27.66</v>
      </c>
      <c r="H226" s="112">
        <v>4.99</v>
      </c>
      <c r="I226" s="107" t="s">
        <v>121</v>
      </c>
      <c r="J226" s="112">
        <f>IF(I226="SI", G226-H226,G226)</f>
        <v>22.67</v>
      </c>
      <c r="K226" s="299" t="s">
        <v>282</v>
      </c>
      <c r="L226" s="108">
        <v>2021</v>
      </c>
      <c r="M226" s="108">
        <v>1732</v>
      </c>
      <c r="N226" s="109" t="s">
        <v>618</v>
      </c>
      <c r="O226" s="111" t="s">
        <v>240</v>
      </c>
      <c r="P226" s="109" t="s">
        <v>241</v>
      </c>
      <c r="Q226" s="109" t="s">
        <v>241</v>
      </c>
      <c r="R226" s="108">
        <v>1</v>
      </c>
      <c r="S226" s="111" t="s">
        <v>166</v>
      </c>
      <c r="T226" s="108">
        <v>1010203</v>
      </c>
      <c r="U226" s="108">
        <v>140</v>
      </c>
      <c r="V226" s="108">
        <v>1043</v>
      </c>
      <c r="W226" s="108">
        <v>2</v>
      </c>
      <c r="X226" s="113">
        <v>2021</v>
      </c>
      <c r="Y226" s="113">
        <v>346</v>
      </c>
      <c r="Z226" s="113">
        <v>0</v>
      </c>
      <c r="AA226" s="114" t="s">
        <v>618</v>
      </c>
      <c r="AB226" s="108">
        <v>347</v>
      </c>
      <c r="AC226" s="109" t="s">
        <v>618</v>
      </c>
      <c r="AD226" s="300" t="s">
        <v>734</v>
      </c>
      <c r="AE226" s="300" t="s">
        <v>735</v>
      </c>
      <c r="AF226" s="301">
        <f>AE226-AD226</f>
        <v>-27</v>
      </c>
      <c r="AG226" s="302">
        <f>IF(AI226="SI", 0,J226)</f>
        <v>22.67</v>
      </c>
      <c r="AH226" s="303">
        <f>AG226*AF226</f>
        <v>-612.09</v>
      </c>
      <c r="AI226" s="304" t="s">
        <v>131</v>
      </c>
    </row>
    <row r="227" spans="1:35" x14ac:dyDescent="0.2">
      <c r="A227" s="108">
        <v>2021</v>
      </c>
      <c r="B227" s="108">
        <v>169</v>
      </c>
      <c r="C227" s="109" t="s">
        <v>618</v>
      </c>
      <c r="D227" s="297" t="s">
        <v>744</v>
      </c>
      <c r="E227" s="109" t="s">
        <v>492</v>
      </c>
      <c r="F227" s="298" t="s">
        <v>745</v>
      </c>
      <c r="G227" s="112">
        <v>110.52</v>
      </c>
      <c r="H227" s="112">
        <v>19.93</v>
      </c>
      <c r="I227" s="107" t="s">
        <v>121</v>
      </c>
      <c r="J227" s="112">
        <f>IF(I227="SI", G227-H227,G227)</f>
        <v>90.59</v>
      </c>
      <c r="K227" s="299" t="s">
        <v>239</v>
      </c>
      <c r="L227" s="108">
        <v>2021</v>
      </c>
      <c r="M227" s="108">
        <v>1729</v>
      </c>
      <c r="N227" s="109" t="s">
        <v>618</v>
      </c>
      <c r="O227" s="111" t="s">
        <v>240</v>
      </c>
      <c r="P227" s="109" t="s">
        <v>241</v>
      </c>
      <c r="Q227" s="109" t="s">
        <v>241</v>
      </c>
      <c r="R227" s="108">
        <v>4</v>
      </c>
      <c r="S227" s="111" t="s">
        <v>126</v>
      </c>
      <c r="T227" s="108">
        <v>1050103</v>
      </c>
      <c r="U227" s="108">
        <v>2010</v>
      </c>
      <c r="V227" s="108">
        <v>1476</v>
      </c>
      <c r="W227" s="108">
        <v>2</v>
      </c>
      <c r="X227" s="113">
        <v>2020</v>
      </c>
      <c r="Y227" s="113">
        <v>321</v>
      </c>
      <c r="Z227" s="113">
        <v>0</v>
      </c>
      <c r="AA227" s="114" t="s">
        <v>618</v>
      </c>
      <c r="AB227" s="108">
        <v>352</v>
      </c>
      <c r="AC227" s="109" t="s">
        <v>618</v>
      </c>
      <c r="AD227" s="300" t="s">
        <v>734</v>
      </c>
      <c r="AE227" s="300" t="s">
        <v>735</v>
      </c>
      <c r="AF227" s="301">
        <f>AE227-AD227</f>
        <v>-27</v>
      </c>
      <c r="AG227" s="302">
        <f>IF(AI227="SI", 0,J227)</f>
        <v>90.59</v>
      </c>
      <c r="AH227" s="303">
        <f>AG227*AF227</f>
        <v>-2445.9300000000003</v>
      </c>
      <c r="AI227" s="304" t="s">
        <v>131</v>
      </c>
    </row>
    <row r="228" spans="1:35" x14ac:dyDescent="0.2">
      <c r="A228" s="108">
        <v>2021</v>
      </c>
      <c r="B228" s="108">
        <v>170</v>
      </c>
      <c r="C228" s="109" t="s">
        <v>618</v>
      </c>
      <c r="D228" s="297" t="s">
        <v>746</v>
      </c>
      <c r="E228" s="109" t="s">
        <v>492</v>
      </c>
      <c r="F228" s="298" t="s">
        <v>747</v>
      </c>
      <c r="G228" s="112">
        <v>-2.66</v>
      </c>
      <c r="H228" s="112">
        <v>-0.48</v>
      </c>
      <c r="I228" s="107" t="s">
        <v>121</v>
      </c>
      <c r="J228" s="112">
        <f>IF(I228="SI", G228-H228,G228)</f>
        <v>-2.1800000000000002</v>
      </c>
      <c r="K228" s="299" t="s">
        <v>239</v>
      </c>
      <c r="L228" s="108">
        <v>2021</v>
      </c>
      <c r="M228" s="108">
        <v>1728</v>
      </c>
      <c r="N228" s="109" t="s">
        <v>618</v>
      </c>
      <c r="O228" s="111" t="s">
        <v>240</v>
      </c>
      <c r="P228" s="109" t="s">
        <v>241</v>
      </c>
      <c r="Q228" s="109" t="s">
        <v>241</v>
      </c>
      <c r="R228" s="108" t="s">
        <v>365</v>
      </c>
      <c r="S228" s="111" t="s">
        <v>365</v>
      </c>
      <c r="T228" s="108"/>
      <c r="U228" s="108">
        <v>0</v>
      </c>
      <c r="V228" s="108">
        <v>0</v>
      </c>
      <c r="W228" s="108">
        <v>0</v>
      </c>
      <c r="X228" s="113">
        <v>2021</v>
      </c>
      <c r="Y228" s="113">
        <v>438</v>
      </c>
      <c r="Z228" s="113">
        <v>0</v>
      </c>
      <c r="AA228" s="114" t="s">
        <v>125</v>
      </c>
      <c r="AB228" s="108">
        <v>0</v>
      </c>
      <c r="AC228" s="109" t="s">
        <v>618</v>
      </c>
      <c r="AD228" s="300" t="s">
        <v>734</v>
      </c>
      <c r="AE228" s="300" t="s">
        <v>618</v>
      </c>
      <c r="AF228" s="301">
        <f>AE228-AD228</f>
        <v>-28</v>
      </c>
      <c r="AG228" s="302">
        <f>IF(AI228="SI", 0,J228)</f>
        <v>-2.1800000000000002</v>
      </c>
      <c r="AH228" s="303">
        <f>AG228*AF228</f>
        <v>61.040000000000006</v>
      </c>
      <c r="AI228" s="304" t="s">
        <v>131</v>
      </c>
    </row>
    <row r="229" spans="1:35" x14ac:dyDescent="0.2">
      <c r="A229" s="108">
        <v>2021</v>
      </c>
      <c r="B229" s="108">
        <v>171</v>
      </c>
      <c r="C229" s="109" t="s">
        <v>618</v>
      </c>
      <c r="D229" s="297" t="s">
        <v>748</v>
      </c>
      <c r="E229" s="109" t="s">
        <v>492</v>
      </c>
      <c r="F229" s="298" t="s">
        <v>749</v>
      </c>
      <c r="G229" s="112">
        <v>517.29</v>
      </c>
      <c r="H229" s="112">
        <v>47.03</v>
      </c>
      <c r="I229" s="107" t="s">
        <v>121</v>
      </c>
      <c r="J229" s="112">
        <f>IF(I229="SI", G229-H229,G229)</f>
        <v>470.26</v>
      </c>
      <c r="K229" s="299" t="s">
        <v>282</v>
      </c>
      <c r="L229" s="108">
        <v>2021</v>
      </c>
      <c r="M229" s="108">
        <v>1736</v>
      </c>
      <c r="N229" s="109" t="s">
        <v>618</v>
      </c>
      <c r="O229" s="111" t="s">
        <v>240</v>
      </c>
      <c r="P229" s="109" t="s">
        <v>241</v>
      </c>
      <c r="Q229" s="109" t="s">
        <v>241</v>
      </c>
      <c r="R229" s="108">
        <v>4</v>
      </c>
      <c r="S229" s="111" t="s">
        <v>126</v>
      </c>
      <c r="T229" s="108">
        <v>1040203</v>
      </c>
      <c r="U229" s="108">
        <v>1570</v>
      </c>
      <c r="V229" s="108">
        <v>1366</v>
      </c>
      <c r="W229" s="108">
        <v>2</v>
      </c>
      <c r="X229" s="113">
        <v>2021</v>
      </c>
      <c r="Y229" s="113">
        <v>360</v>
      </c>
      <c r="Z229" s="113">
        <v>0</v>
      </c>
      <c r="AA229" s="114" t="s">
        <v>618</v>
      </c>
      <c r="AB229" s="108">
        <v>351</v>
      </c>
      <c r="AC229" s="109" t="s">
        <v>618</v>
      </c>
      <c r="AD229" s="300" t="s">
        <v>734</v>
      </c>
      <c r="AE229" s="300" t="s">
        <v>735</v>
      </c>
      <c r="AF229" s="301">
        <f>AE229-AD229</f>
        <v>-27</v>
      </c>
      <c r="AG229" s="302">
        <f>IF(AI229="SI", 0,J229)</f>
        <v>470.26</v>
      </c>
      <c r="AH229" s="303">
        <f>AG229*AF229</f>
        <v>-12697.02</v>
      </c>
      <c r="AI229" s="304" t="s">
        <v>131</v>
      </c>
    </row>
    <row r="230" spans="1:35" x14ac:dyDescent="0.2">
      <c r="A230" s="108">
        <v>2021</v>
      </c>
      <c r="B230" s="108">
        <v>171</v>
      </c>
      <c r="C230" s="109" t="s">
        <v>618</v>
      </c>
      <c r="D230" s="297" t="s">
        <v>748</v>
      </c>
      <c r="E230" s="109" t="s">
        <v>492</v>
      </c>
      <c r="F230" s="298" t="s">
        <v>749</v>
      </c>
      <c r="G230" s="112">
        <v>237.25</v>
      </c>
      <c r="H230" s="112">
        <v>23.33</v>
      </c>
      <c r="I230" s="107" t="s">
        <v>121</v>
      </c>
      <c r="J230" s="112">
        <f>IF(I230="SI", G230-H230,G230)</f>
        <v>213.92000000000002</v>
      </c>
      <c r="K230" s="299" t="s">
        <v>282</v>
      </c>
      <c r="L230" s="108">
        <v>2021</v>
      </c>
      <c r="M230" s="108">
        <v>1736</v>
      </c>
      <c r="N230" s="109" t="s">
        <v>618</v>
      </c>
      <c r="O230" s="111" t="s">
        <v>240</v>
      </c>
      <c r="P230" s="109" t="s">
        <v>241</v>
      </c>
      <c r="Q230" s="109" t="s">
        <v>241</v>
      </c>
      <c r="R230" s="108">
        <v>4</v>
      </c>
      <c r="S230" s="111" t="s">
        <v>126</v>
      </c>
      <c r="T230" s="108">
        <v>1040103</v>
      </c>
      <c r="U230" s="108">
        <v>1460</v>
      </c>
      <c r="V230" s="108">
        <v>1346</v>
      </c>
      <c r="W230" s="108">
        <v>2</v>
      </c>
      <c r="X230" s="113">
        <v>2021</v>
      </c>
      <c r="Y230" s="113">
        <v>359</v>
      </c>
      <c r="Z230" s="113">
        <v>0</v>
      </c>
      <c r="AA230" s="114" t="s">
        <v>618</v>
      </c>
      <c r="AB230" s="108">
        <v>350</v>
      </c>
      <c r="AC230" s="109" t="s">
        <v>618</v>
      </c>
      <c r="AD230" s="300" t="s">
        <v>734</v>
      </c>
      <c r="AE230" s="300" t="s">
        <v>735</v>
      </c>
      <c r="AF230" s="301">
        <f>AE230-AD230</f>
        <v>-27</v>
      </c>
      <c r="AG230" s="302">
        <f>IF(AI230="SI", 0,J230)</f>
        <v>213.92000000000002</v>
      </c>
      <c r="AH230" s="303">
        <f>AG230*AF230</f>
        <v>-5775.84</v>
      </c>
      <c r="AI230" s="304" t="s">
        <v>131</v>
      </c>
    </row>
    <row r="231" spans="1:35" x14ac:dyDescent="0.2">
      <c r="A231" s="108">
        <v>2021</v>
      </c>
      <c r="B231" s="108">
        <v>172</v>
      </c>
      <c r="C231" s="109" t="s">
        <v>618</v>
      </c>
      <c r="D231" s="297" t="s">
        <v>750</v>
      </c>
      <c r="E231" s="109" t="s">
        <v>492</v>
      </c>
      <c r="F231" s="298" t="s">
        <v>751</v>
      </c>
      <c r="G231" s="112">
        <v>22.29</v>
      </c>
      <c r="H231" s="112">
        <v>4.0199999999999996</v>
      </c>
      <c r="I231" s="107" t="s">
        <v>121</v>
      </c>
      <c r="J231" s="112">
        <f>IF(I231="SI", G231-H231,G231)</f>
        <v>18.27</v>
      </c>
      <c r="K231" s="299" t="s">
        <v>239</v>
      </c>
      <c r="L231" s="108">
        <v>2021</v>
      </c>
      <c r="M231" s="108">
        <v>1737</v>
      </c>
      <c r="N231" s="109" t="s">
        <v>618</v>
      </c>
      <c r="O231" s="111" t="s">
        <v>240</v>
      </c>
      <c r="P231" s="109" t="s">
        <v>241</v>
      </c>
      <c r="Q231" s="109" t="s">
        <v>241</v>
      </c>
      <c r="R231" s="108">
        <v>4</v>
      </c>
      <c r="S231" s="111" t="s">
        <v>126</v>
      </c>
      <c r="T231" s="108">
        <v>1050103</v>
      </c>
      <c r="U231" s="108">
        <v>2010</v>
      </c>
      <c r="V231" s="108">
        <v>1476</v>
      </c>
      <c r="W231" s="108">
        <v>2</v>
      </c>
      <c r="X231" s="113">
        <v>2020</v>
      </c>
      <c r="Y231" s="113">
        <v>321</v>
      </c>
      <c r="Z231" s="113">
        <v>0</v>
      </c>
      <c r="AA231" s="114" t="s">
        <v>618</v>
      </c>
      <c r="AB231" s="108">
        <v>352</v>
      </c>
      <c r="AC231" s="109" t="s">
        <v>618</v>
      </c>
      <c r="AD231" s="300" t="s">
        <v>734</v>
      </c>
      <c r="AE231" s="300" t="s">
        <v>735</v>
      </c>
      <c r="AF231" s="301">
        <f>AE231-AD231</f>
        <v>-27</v>
      </c>
      <c r="AG231" s="302">
        <f>IF(AI231="SI", 0,J231)</f>
        <v>18.27</v>
      </c>
      <c r="AH231" s="303">
        <f>AG231*AF231</f>
        <v>-493.28999999999996</v>
      </c>
      <c r="AI231" s="304" t="s">
        <v>131</v>
      </c>
    </row>
    <row r="232" spans="1:35" x14ac:dyDescent="0.2">
      <c r="A232" s="108">
        <v>2021</v>
      </c>
      <c r="B232" s="108">
        <v>172</v>
      </c>
      <c r="C232" s="109" t="s">
        <v>618</v>
      </c>
      <c r="D232" s="297" t="s">
        <v>750</v>
      </c>
      <c r="E232" s="109" t="s">
        <v>492</v>
      </c>
      <c r="F232" s="298" t="s">
        <v>752</v>
      </c>
      <c r="G232" s="112">
        <v>27.11</v>
      </c>
      <c r="H232" s="112">
        <v>4.8899999999999997</v>
      </c>
      <c r="I232" s="107" t="s">
        <v>121</v>
      </c>
      <c r="J232" s="112">
        <f>IF(I232="SI", G232-H232,G232)</f>
        <v>22.22</v>
      </c>
      <c r="K232" s="299" t="s">
        <v>282</v>
      </c>
      <c r="L232" s="108">
        <v>2021</v>
      </c>
      <c r="M232" s="108">
        <v>1737</v>
      </c>
      <c r="N232" s="109" t="s">
        <v>618</v>
      </c>
      <c r="O232" s="111" t="s">
        <v>240</v>
      </c>
      <c r="P232" s="109" t="s">
        <v>241</v>
      </c>
      <c r="Q232" s="109" t="s">
        <v>241</v>
      </c>
      <c r="R232" s="108">
        <v>2</v>
      </c>
      <c r="S232" s="111" t="s">
        <v>138</v>
      </c>
      <c r="T232" s="108">
        <v>1010503</v>
      </c>
      <c r="U232" s="108">
        <v>470</v>
      </c>
      <c r="V232" s="108">
        <v>1156</v>
      </c>
      <c r="W232" s="108">
        <v>2</v>
      </c>
      <c r="X232" s="113">
        <v>2021</v>
      </c>
      <c r="Y232" s="113">
        <v>353</v>
      </c>
      <c r="Z232" s="113">
        <v>0</v>
      </c>
      <c r="AA232" s="114" t="s">
        <v>618</v>
      </c>
      <c r="AB232" s="108">
        <v>348</v>
      </c>
      <c r="AC232" s="109" t="s">
        <v>618</v>
      </c>
      <c r="AD232" s="300" t="s">
        <v>734</v>
      </c>
      <c r="AE232" s="300" t="s">
        <v>735</v>
      </c>
      <c r="AF232" s="301">
        <f>AE232-AD232</f>
        <v>-27</v>
      </c>
      <c r="AG232" s="302">
        <f>IF(AI232="SI", 0,J232)</f>
        <v>22.22</v>
      </c>
      <c r="AH232" s="303">
        <f>AG232*AF232</f>
        <v>-599.93999999999994</v>
      </c>
      <c r="AI232" s="304" t="s">
        <v>131</v>
      </c>
    </row>
    <row r="233" spans="1:35" x14ac:dyDescent="0.2">
      <c r="A233" s="108">
        <v>2021</v>
      </c>
      <c r="B233" s="108">
        <v>172</v>
      </c>
      <c r="C233" s="109" t="s">
        <v>618</v>
      </c>
      <c r="D233" s="297" t="s">
        <v>750</v>
      </c>
      <c r="E233" s="109" t="s">
        <v>492</v>
      </c>
      <c r="F233" s="298" t="s">
        <v>753</v>
      </c>
      <c r="G233" s="112">
        <v>15.68</v>
      </c>
      <c r="H233" s="112">
        <v>2.83</v>
      </c>
      <c r="I233" s="107" t="s">
        <v>121</v>
      </c>
      <c r="J233" s="112">
        <f>IF(I233="SI", G233-H233,G233)</f>
        <v>12.85</v>
      </c>
      <c r="K233" s="299" t="s">
        <v>282</v>
      </c>
      <c r="L233" s="108">
        <v>2021</v>
      </c>
      <c r="M233" s="108">
        <v>1737</v>
      </c>
      <c r="N233" s="109" t="s">
        <v>618</v>
      </c>
      <c r="O233" s="111" t="s">
        <v>240</v>
      </c>
      <c r="P233" s="109" t="s">
        <v>241</v>
      </c>
      <c r="Q233" s="109" t="s">
        <v>241</v>
      </c>
      <c r="R233" s="108">
        <v>2</v>
      </c>
      <c r="S233" s="111" t="s">
        <v>138</v>
      </c>
      <c r="T233" s="108">
        <v>1100503</v>
      </c>
      <c r="U233" s="108">
        <v>4210</v>
      </c>
      <c r="V233" s="108">
        <v>1656</v>
      </c>
      <c r="W233" s="108">
        <v>2</v>
      </c>
      <c r="X233" s="113">
        <v>2021</v>
      </c>
      <c r="Y233" s="113">
        <v>356</v>
      </c>
      <c r="Z233" s="113">
        <v>0</v>
      </c>
      <c r="AA233" s="114" t="s">
        <v>618</v>
      </c>
      <c r="AB233" s="108">
        <v>355</v>
      </c>
      <c r="AC233" s="109" t="s">
        <v>618</v>
      </c>
      <c r="AD233" s="300" t="s">
        <v>734</v>
      </c>
      <c r="AE233" s="300" t="s">
        <v>735</v>
      </c>
      <c r="AF233" s="301">
        <f>AE233-AD233</f>
        <v>-27</v>
      </c>
      <c r="AG233" s="302">
        <f>IF(AI233="SI", 0,J233)</f>
        <v>12.85</v>
      </c>
      <c r="AH233" s="303">
        <f>AG233*AF233</f>
        <v>-346.95</v>
      </c>
      <c r="AI233" s="304" t="s">
        <v>131</v>
      </c>
    </row>
    <row r="234" spans="1:35" x14ac:dyDescent="0.2">
      <c r="A234" s="108">
        <v>2021</v>
      </c>
      <c r="B234" s="108">
        <v>172</v>
      </c>
      <c r="C234" s="109" t="s">
        <v>618</v>
      </c>
      <c r="D234" s="297" t="s">
        <v>750</v>
      </c>
      <c r="E234" s="109" t="s">
        <v>492</v>
      </c>
      <c r="F234" s="298" t="s">
        <v>754</v>
      </c>
      <c r="G234" s="112">
        <v>28.34</v>
      </c>
      <c r="H234" s="112">
        <v>5.1100000000000003</v>
      </c>
      <c r="I234" s="107" t="s">
        <v>121</v>
      </c>
      <c r="J234" s="112">
        <f>IF(I234="SI", G234-H234,G234)</f>
        <v>23.23</v>
      </c>
      <c r="K234" s="299" t="s">
        <v>282</v>
      </c>
      <c r="L234" s="108">
        <v>2021</v>
      </c>
      <c r="M234" s="108">
        <v>1737</v>
      </c>
      <c r="N234" s="109" t="s">
        <v>618</v>
      </c>
      <c r="O234" s="111" t="s">
        <v>240</v>
      </c>
      <c r="P234" s="109" t="s">
        <v>241</v>
      </c>
      <c r="Q234" s="109" t="s">
        <v>241</v>
      </c>
      <c r="R234" s="108">
        <v>2</v>
      </c>
      <c r="S234" s="111" t="s">
        <v>138</v>
      </c>
      <c r="T234" s="108">
        <v>1010503</v>
      </c>
      <c r="U234" s="108">
        <v>470</v>
      </c>
      <c r="V234" s="108">
        <v>1156</v>
      </c>
      <c r="W234" s="108">
        <v>2</v>
      </c>
      <c r="X234" s="113">
        <v>2021</v>
      </c>
      <c r="Y234" s="113">
        <v>353</v>
      </c>
      <c r="Z234" s="113">
        <v>0</v>
      </c>
      <c r="AA234" s="114" t="s">
        <v>618</v>
      </c>
      <c r="AB234" s="108">
        <v>348</v>
      </c>
      <c r="AC234" s="109" t="s">
        <v>618</v>
      </c>
      <c r="AD234" s="300" t="s">
        <v>734</v>
      </c>
      <c r="AE234" s="300" t="s">
        <v>735</v>
      </c>
      <c r="AF234" s="301">
        <f>AE234-AD234</f>
        <v>-27</v>
      </c>
      <c r="AG234" s="302">
        <f>IF(AI234="SI", 0,J234)</f>
        <v>23.23</v>
      </c>
      <c r="AH234" s="303">
        <f>AG234*AF234</f>
        <v>-627.21</v>
      </c>
      <c r="AI234" s="304" t="s">
        <v>131</v>
      </c>
    </row>
    <row r="235" spans="1:35" x14ac:dyDescent="0.2">
      <c r="A235" s="108">
        <v>2021</v>
      </c>
      <c r="B235" s="108">
        <v>172</v>
      </c>
      <c r="C235" s="109" t="s">
        <v>618</v>
      </c>
      <c r="D235" s="297" t="s">
        <v>750</v>
      </c>
      <c r="E235" s="109" t="s">
        <v>492</v>
      </c>
      <c r="F235" s="298" t="s">
        <v>755</v>
      </c>
      <c r="G235" s="112">
        <v>23.28</v>
      </c>
      <c r="H235" s="112">
        <v>4.2</v>
      </c>
      <c r="I235" s="107" t="s">
        <v>121</v>
      </c>
      <c r="J235" s="112">
        <f>IF(I235="SI", G235-H235,G235)</f>
        <v>19.080000000000002</v>
      </c>
      <c r="K235" s="299" t="s">
        <v>282</v>
      </c>
      <c r="L235" s="108">
        <v>2021</v>
      </c>
      <c r="M235" s="108">
        <v>1737</v>
      </c>
      <c r="N235" s="109" t="s">
        <v>618</v>
      </c>
      <c r="O235" s="111" t="s">
        <v>240</v>
      </c>
      <c r="P235" s="109" t="s">
        <v>241</v>
      </c>
      <c r="Q235" s="109" t="s">
        <v>241</v>
      </c>
      <c r="R235" s="108">
        <v>2</v>
      </c>
      <c r="S235" s="111" t="s">
        <v>138</v>
      </c>
      <c r="T235" s="108">
        <v>1060203</v>
      </c>
      <c r="U235" s="108">
        <v>2340</v>
      </c>
      <c r="V235" s="108">
        <v>1829</v>
      </c>
      <c r="W235" s="108">
        <v>2</v>
      </c>
      <c r="X235" s="113">
        <v>2021</v>
      </c>
      <c r="Y235" s="113">
        <v>354</v>
      </c>
      <c r="Z235" s="113">
        <v>0</v>
      </c>
      <c r="AA235" s="114" t="s">
        <v>618</v>
      </c>
      <c r="AB235" s="108">
        <v>356</v>
      </c>
      <c r="AC235" s="109" t="s">
        <v>618</v>
      </c>
      <c r="AD235" s="300" t="s">
        <v>734</v>
      </c>
      <c r="AE235" s="300" t="s">
        <v>735</v>
      </c>
      <c r="AF235" s="301">
        <f>AE235-AD235</f>
        <v>-27</v>
      </c>
      <c r="AG235" s="302">
        <f>IF(AI235="SI", 0,J235)</f>
        <v>19.080000000000002</v>
      </c>
      <c r="AH235" s="303">
        <f>AG235*AF235</f>
        <v>-515.16000000000008</v>
      </c>
      <c r="AI235" s="304" t="s">
        <v>131</v>
      </c>
    </row>
    <row r="236" spans="1:35" x14ac:dyDescent="0.2">
      <c r="A236" s="108">
        <v>2021</v>
      </c>
      <c r="B236" s="108">
        <v>172</v>
      </c>
      <c r="C236" s="109" t="s">
        <v>618</v>
      </c>
      <c r="D236" s="297" t="s">
        <v>750</v>
      </c>
      <c r="E236" s="109" t="s">
        <v>492</v>
      </c>
      <c r="F236" s="298" t="s">
        <v>756</v>
      </c>
      <c r="G236" s="112">
        <v>291.5</v>
      </c>
      <c r="H236" s="112">
        <v>52.56</v>
      </c>
      <c r="I236" s="107" t="s">
        <v>121</v>
      </c>
      <c r="J236" s="112">
        <f>IF(I236="SI", G236-H236,G236)</f>
        <v>238.94</v>
      </c>
      <c r="K236" s="299" t="s">
        <v>282</v>
      </c>
      <c r="L236" s="108">
        <v>2021</v>
      </c>
      <c r="M236" s="108">
        <v>1737</v>
      </c>
      <c r="N236" s="109" t="s">
        <v>618</v>
      </c>
      <c r="O236" s="111" t="s">
        <v>240</v>
      </c>
      <c r="P236" s="109" t="s">
        <v>241</v>
      </c>
      <c r="Q236" s="109" t="s">
        <v>241</v>
      </c>
      <c r="R236" s="108">
        <v>2</v>
      </c>
      <c r="S236" s="111" t="s">
        <v>138</v>
      </c>
      <c r="T236" s="108">
        <v>1060203</v>
      </c>
      <c r="U236" s="108">
        <v>2340</v>
      </c>
      <c r="V236" s="108">
        <v>1829</v>
      </c>
      <c r="W236" s="108">
        <v>2</v>
      </c>
      <c r="X236" s="113">
        <v>2021</v>
      </c>
      <c r="Y236" s="113">
        <v>354</v>
      </c>
      <c r="Z236" s="113">
        <v>0</v>
      </c>
      <c r="AA236" s="114" t="s">
        <v>618</v>
      </c>
      <c r="AB236" s="108">
        <v>356</v>
      </c>
      <c r="AC236" s="109" t="s">
        <v>618</v>
      </c>
      <c r="AD236" s="300" t="s">
        <v>734</v>
      </c>
      <c r="AE236" s="300" t="s">
        <v>735</v>
      </c>
      <c r="AF236" s="301">
        <f>AE236-AD236</f>
        <v>-27</v>
      </c>
      <c r="AG236" s="302">
        <f>IF(AI236="SI", 0,J236)</f>
        <v>238.94</v>
      </c>
      <c r="AH236" s="303">
        <f>AG236*AF236</f>
        <v>-6451.38</v>
      </c>
      <c r="AI236" s="304" t="s">
        <v>131</v>
      </c>
    </row>
    <row r="237" spans="1:35" x14ac:dyDescent="0.2">
      <c r="A237" s="108">
        <v>2021</v>
      </c>
      <c r="B237" s="108">
        <v>173</v>
      </c>
      <c r="C237" s="109" t="s">
        <v>618</v>
      </c>
      <c r="D237" s="297" t="s">
        <v>757</v>
      </c>
      <c r="E237" s="109" t="s">
        <v>492</v>
      </c>
      <c r="F237" s="298" t="s">
        <v>758</v>
      </c>
      <c r="G237" s="112">
        <v>106.69</v>
      </c>
      <c r="H237" s="112">
        <v>19.239999999999998</v>
      </c>
      <c r="I237" s="107" t="s">
        <v>121</v>
      </c>
      <c r="J237" s="112">
        <f>IF(I237="SI", G237-H237,G237)</f>
        <v>87.45</v>
      </c>
      <c r="K237" s="299" t="s">
        <v>239</v>
      </c>
      <c r="L237" s="108">
        <v>2021</v>
      </c>
      <c r="M237" s="108">
        <v>1730</v>
      </c>
      <c r="N237" s="109" t="s">
        <v>618</v>
      </c>
      <c r="O237" s="111" t="s">
        <v>240</v>
      </c>
      <c r="P237" s="109" t="s">
        <v>241</v>
      </c>
      <c r="Q237" s="109" t="s">
        <v>241</v>
      </c>
      <c r="R237" s="108">
        <v>1</v>
      </c>
      <c r="S237" s="111" t="s">
        <v>166</v>
      </c>
      <c r="T237" s="108">
        <v>1050103</v>
      </c>
      <c r="U237" s="108">
        <v>2010</v>
      </c>
      <c r="V237" s="108">
        <v>1476</v>
      </c>
      <c r="W237" s="108">
        <v>2</v>
      </c>
      <c r="X237" s="113">
        <v>2020</v>
      </c>
      <c r="Y237" s="113">
        <v>321</v>
      </c>
      <c r="Z237" s="113">
        <v>0</v>
      </c>
      <c r="AA237" s="114" t="s">
        <v>618</v>
      </c>
      <c r="AB237" s="108">
        <v>352</v>
      </c>
      <c r="AC237" s="109" t="s">
        <v>618</v>
      </c>
      <c r="AD237" s="300" t="s">
        <v>734</v>
      </c>
      <c r="AE237" s="300" t="s">
        <v>735</v>
      </c>
      <c r="AF237" s="301">
        <f>AE237-AD237</f>
        <v>-27</v>
      </c>
      <c r="AG237" s="302">
        <f>IF(AI237="SI", 0,J237)</f>
        <v>87.45</v>
      </c>
      <c r="AH237" s="303">
        <f>AG237*AF237</f>
        <v>-2361.15</v>
      </c>
      <c r="AI237" s="304" t="s">
        <v>131</v>
      </c>
    </row>
    <row r="238" spans="1:35" x14ac:dyDescent="0.2">
      <c r="A238" s="108">
        <v>2021</v>
      </c>
      <c r="B238" s="108">
        <v>173</v>
      </c>
      <c r="C238" s="109" t="s">
        <v>618</v>
      </c>
      <c r="D238" s="297" t="s">
        <v>757</v>
      </c>
      <c r="E238" s="109" t="s">
        <v>492</v>
      </c>
      <c r="F238" s="298" t="s">
        <v>758</v>
      </c>
      <c r="G238" s="112">
        <v>45.71</v>
      </c>
      <c r="H238" s="112">
        <v>8.24</v>
      </c>
      <c r="I238" s="107" t="s">
        <v>121</v>
      </c>
      <c r="J238" s="112">
        <f>IF(I238="SI", G238-H238,G238)</f>
        <v>37.47</v>
      </c>
      <c r="K238" s="299" t="s">
        <v>282</v>
      </c>
      <c r="L238" s="108">
        <v>2021</v>
      </c>
      <c r="M238" s="108">
        <v>1730</v>
      </c>
      <c r="N238" s="109" t="s">
        <v>618</v>
      </c>
      <c r="O238" s="111" t="s">
        <v>240</v>
      </c>
      <c r="P238" s="109" t="s">
        <v>241</v>
      </c>
      <c r="Q238" s="109" t="s">
        <v>241</v>
      </c>
      <c r="R238" s="108">
        <v>1</v>
      </c>
      <c r="S238" s="111" t="s">
        <v>166</v>
      </c>
      <c r="T238" s="108">
        <v>1010503</v>
      </c>
      <c r="U238" s="108">
        <v>470</v>
      </c>
      <c r="V238" s="108">
        <v>1156</v>
      </c>
      <c r="W238" s="108">
        <v>2</v>
      </c>
      <c r="X238" s="113">
        <v>2021</v>
      </c>
      <c r="Y238" s="113">
        <v>353</v>
      </c>
      <c r="Z238" s="113">
        <v>0</v>
      </c>
      <c r="AA238" s="114" t="s">
        <v>618</v>
      </c>
      <c r="AB238" s="108">
        <v>348</v>
      </c>
      <c r="AC238" s="109" t="s">
        <v>618</v>
      </c>
      <c r="AD238" s="300" t="s">
        <v>734</v>
      </c>
      <c r="AE238" s="300" t="s">
        <v>735</v>
      </c>
      <c r="AF238" s="301">
        <f>AE238-AD238</f>
        <v>-27</v>
      </c>
      <c r="AG238" s="302">
        <f>IF(AI238="SI", 0,J238)</f>
        <v>37.47</v>
      </c>
      <c r="AH238" s="303">
        <f>AG238*AF238</f>
        <v>-1011.6899999999999</v>
      </c>
      <c r="AI238" s="304" t="s">
        <v>131</v>
      </c>
    </row>
    <row r="239" spans="1:35" x14ac:dyDescent="0.2">
      <c r="A239" s="108">
        <v>2021</v>
      </c>
      <c r="B239" s="108">
        <v>174</v>
      </c>
      <c r="C239" s="109" t="s">
        <v>618</v>
      </c>
      <c r="D239" s="297" t="s">
        <v>759</v>
      </c>
      <c r="E239" s="109" t="s">
        <v>492</v>
      </c>
      <c r="F239" s="298" t="s">
        <v>760</v>
      </c>
      <c r="G239" s="112">
        <v>137.58000000000001</v>
      </c>
      <c r="H239" s="112">
        <v>24.81</v>
      </c>
      <c r="I239" s="107" t="s">
        <v>121</v>
      </c>
      <c r="J239" s="112">
        <f>IF(I239="SI", G239-H239,G239)</f>
        <v>112.77000000000001</v>
      </c>
      <c r="K239" s="299" t="s">
        <v>239</v>
      </c>
      <c r="L239" s="108">
        <v>2021</v>
      </c>
      <c r="M239" s="108">
        <v>1731</v>
      </c>
      <c r="N239" s="109" t="s">
        <v>618</v>
      </c>
      <c r="O239" s="111" t="s">
        <v>240</v>
      </c>
      <c r="P239" s="109" t="s">
        <v>241</v>
      </c>
      <c r="Q239" s="109" t="s">
        <v>241</v>
      </c>
      <c r="R239" s="108">
        <v>4</v>
      </c>
      <c r="S239" s="111" t="s">
        <v>126</v>
      </c>
      <c r="T239" s="108">
        <v>1040103</v>
      </c>
      <c r="U239" s="108">
        <v>1460</v>
      </c>
      <c r="V239" s="108">
        <v>1346</v>
      </c>
      <c r="W239" s="108">
        <v>2</v>
      </c>
      <c r="X239" s="113">
        <v>2021</v>
      </c>
      <c r="Y239" s="113">
        <v>359</v>
      </c>
      <c r="Z239" s="113">
        <v>0</v>
      </c>
      <c r="AA239" s="114" t="s">
        <v>618</v>
      </c>
      <c r="AB239" s="108">
        <v>349</v>
      </c>
      <c r="AC239" s="109" t="s">
        <v>618</v>
      </c>
      <c r="AD239" s="300" t="s">
        <v>734</v>
      </c>
      <c r="AE239" s="300" t="s">
        <v>735</v>
      </c>
      <c r="AF239" s="301">
        <f>AE239-AD239</f>
        <v>-27</v>
      </c>
      <c r="AG239" s="302">
        <f>IF(AI239="SI", 0,J239)</f>
        <v>112.77000000000001</v>
      </c>
      <c r="AH239" s="303">
        <f>AG239*AF239</f>
        <v>-3044.7900000000004</v>
      </c>
      <c r="AI239" s="304" t="s">
        <v>131</v>
      </c>
    </row>
    <row r="240" spans="1:35" x14ac:dyDescent="0.2">
      <c r="A240" s="108">
        <v>2021</v>
      </c>
      <c r="B240" s="108">
        <v>175</v>
      </c>
      <c r="C240" s="109" t="s">
        <v>600</v>
      </c>
      <c r="D240" s="297" t="s">
        <v>761</v>
      </c>
      <c r="E240" s="109" t="s">
        <v>735</v>
      </c>
      <c r="F240" s="298" t="s">
        <v>762</v>
      </c>
      <c r="G240" s="112">
        <v>115.9</v>
      </c>
      <c r="H240" s="112">
        <v>20.9</v>
      </c>
      <c r="I240" s="107" t="s">
        <v>121</v>
      </c>
      <c r="J240" s="112">
        <f>IF(I240="SI", G240-H240,G240)</f>
        <v>95</v>
      </c>
      <c r="K240" s="299" t="s">
        <v>763</v>
      </c>
      <c r="L240" s="108">
        <v>2021</v>
      </c>
      <c r="M240" s="108">
        <v>1807</v>
      </c>
      <c r="N240" s="109" t="s">
        <v>600</v>
      </c>
      <c r="O240" s="111" t="s">
        <v>764</v>
      </c>
      <c r="P240" s="109" t="s">
        <v>765</v>
      </c>
      <c r="Q240" s="109" t="s">
        <v>125</v>
      </c>
      <c r="R240" s="108">
        <v>4</v>
      </c>
      <c r="S240" s="111" t="s">
        <v>126</v>
      </c>
      <c r="T240" s="108">
        <v>1050103</v>
      </c>
      <c r="U240" s="108">
        <v>2010</v>
      </c>
      <c r="V240" s="108">
        <v>1476</v>
      </c>
      <c r="W240" s="108">
        <v>1</v>
      </c>
      <c r="X240" s="113">
        <v>2021</v>
      </c>
      <c r="Y240" s="113">
        <v>103</v>
      </c>
      <c r="Z240" s="113">
        <v>0</v>
      </c>
      <c r="AA240" s="114" t="s">
        <v>319</v>
      </c>
      <c r="AB240" s="108">
        <v>459</v>
      </c>
      <c r="AC240" s="109" t="s">
        <v>319</v>
      </c>
      <c r="AD240" s="300" t="s">
        <v>766</v>
      </c>
      <c r="AE240" s="300" t="s">
        <v>320</v>
      </c>
      <c r="AF240" s="301">
        <f>AE240-AD240</f>
        <v>-7</v>
      </c>
      <c r="AG240" s="302">
        <f>IF(AI240="SI", 0,J240)</f>
        <v>95</v>
      </c>
      <c r="AH240" s="303">
        <f>AG240*AF240</f>
        <v>-665</v>
      </c>
      <c r="AI240" s="304" t="s">
        <v>131</v>
      </c>
    </row>
    <row r="241" spans="1:35" x14ac:dyDescent="0.2">
      <c r="A241" s="108">
        <v>2021</v>
      </c>
      <c r="B241" s="108">
        <v>176</v>
      </c>
      <c r="C241" s="109" t="s">
        <v>612</v>
      </c>
      <c r="D241" s="297" t="s">
        <v>767</v>
      </c>
      <c r="E241" s="109" t="s">
        <v>600</v>
      </c>
      <c r="F241" s="298" t="s">
        <v>614</v>
      </c>
      <c r="G241" s="112">
        <v>39.36</v>
      </c>
      <c r="H241" s="112">
        <v>7.1</v>
      </c>
      <c r="I241" s="107" t="s">
        <v>121</v>
      </c>
      <c r="J241" s="112">
        <f>IF(I241="SI", G241-H241,G241)</f>
        <v>32.26</v>
      </c>
      <c r="K241" s="299" t="s">
        <v>768</v>
      </c>
      <c r="L241" s="108">
        <v>2021</v>
      </c>
      <c r="M241" s="108">
        <v>1826</v>
      </c>
      <c r="N241" s="109" t="s">
        <v>612</v>
      </c>
      <c r="O241" s="111" t="s">
        <v>616</v>
      </c>
      <c r="P241" s="109" t="s">
        <v>617</v>
      </c>
      <c r="Q241" s="109" t="s">
        <v>125</v>
      </c>
      <c r="R241" s="108">
        <v>4</v>
      </c>
      <c r="S241" s="111" t="s">
        <v>126</v>
      </c>
      <c r="T241" s="108">
        <v>1040203</v>
      </c>
      <c r="U241" s="108">
        <v>1570</v>
      </c>
      <c r="V241" s="108">
        <v>1366</v>
      </c>
      <c r="W241" s="108">
        <v>3</v>
      </c>
      <c r="X241" s="113">
        <v>2021</v>
      </c>
      <c r="Y241" s="113">
        <v>85</v>
      </c>
      <c r="Z241" s="113">
        <v>0</v>
      </c>
      <c r="AA241" s="114" t="s">
        <v>319</v>
      </c>
      <c r="AB241" s="108">
        <v>456</v>
      </c>
      <c r="AC241" s="109" t="s">
        <v>319</v>
      </c>
      <c r="AD241" s="300" t="s">
        <v>769</v>
      </c>
      <c r="AE241" s="300" t="s">
        <v>320</v>
      </c>
      <c r="AF241" s="301">
        <f>AE241-AD241</f>
        <v>-8</v>
      </c>
      <c r="AG241" s="302">
        <f>IF(AI241="SI", 0,J241)</f>
        <v>32.26</v>
      </c>
      <c r="AH241" s="303">
        <f>AG241*AF241</f>
        <v>-258.08</v>
      </c>
      <c r="AI241" s="304" t="s">
        <v>131</v>
      </c>
    </row>
    <row r="242" spans="1:35" x14ac:dyDescent="0.2">
      <c r="A242" s="108">
        <v>2021</v>
      </c>
      <c r="B242" s="108">
        <v>177</v>
      </c>
      <c r="C242" s="109" t="s">
        <v>612</v>
      </c>
      <c r="D242" s="297" t="s">
        <v>770</v>
      </c>
      <c r="E242" s="109" t="s">
        <v>600</v>
      </c>
      <c r="F242" s="298" t="s">
        <v>614</v>
      </c>
      <c r="G242" s="112">
        <v>21.64</v>
      </c>
      <c r="H242" s="112">
        <v>3.9</v>
      </c>
      <c r="I242" s="107" t="s">
        <v>121</v>
      </c>
      <c r="J242" s="112">
        <f>IF(I242="SI", G242-H242,G242)</f>
        <v>17.740000000000002</v>
      </c>
      <c r="K242" s="299" t="s">
        <v>768</v>
      </c>
      <c r="L242" s="108">
        <v>2021</v>
      </c>
      <c r="M242" s="108">
        <v>1827</v>
      </c>
      <c r="N242" s="109" t="s">
        <v>612</v>
      </c>
      <c r="O242" s="111" t="s">
        <v>616</v>
      </c>
      <c r="P242" s="109" t="s">
        <v>617</v>
      </c>
      <c r="Q242" s="109" t="s">
        <v>125</v>
      </c>
      <c r="R242" s="108">
        <v>4</v>
      </c>
      <c r="S242" s="111" t="s">
        <v>126</v>
      </c>
      <c r="T242" s="108">
        <v>1040203</v>
      </c>
      <c r="U242" s="108">
        <v>1570</v>
      </c>
      <c r="V242" s="108">
        <v>1366</v>
      </c>
      <c r="W242" s="108">
        <v>3</v>
      </c>
      <c r="X242" s="113">
        <v>2021</v>
      </c>
      <c r="Y242" s="113">
        <v>85</v>
      </c>
      <c r="Z242" s="113">
        <v>0</v>
      </c>
      <c r="AA242" s="114" t="s">
        <v>319</v>
      </c>
      <c r="AB242" s="108">
        <v>456</v>
      </c>
      <c r="AC242" s="109" t="s">
        <v>319</v>
      </c>
      <c r="AD242" s="300" t="s">
        <v>769</v>
      </c>
      <c r="AE242" s="300" t="s">
        <v>320</v>
      </c>
      <c r="AF242" s="301">
        <f>AE242-AD242</f>
        <v>-8</v>
      </c>
      <c r="AG242" s="302">
        <f>IF(AI242="SI", 0,J242)</f>
        <v>17.740000000000002</v>
      </c>
      <c r="AH242" s="303">
        <f>AG242*AF242</f>
        <v>-141.92000000000002</v>
      </c>
      <c r="AI242" s="304" t="s">
        <v>131</v>
      </c>
    </row>
    <row r="243" spans="1:35" x14ac:dyDescent="0.2">
      <c r="A243" s="108">
        <v>2021</v>
      </c>
      <c r="B243" s="108">
        <v>178</v>
      </c>
      <c r="C243" s="109" t="s">
        <v>771</v>
      </c>
      <c r="D243" s="297" t="s">
        <v>772</v>
      </c>
      <c r="E243" s="109" t="s">
        <v>600</v>
      </c>
      <c r="F243" s="298" t="s">
        <v>773</v>
      </c>
      <c r="G243" s="112">
        <v>414.8</v>
      </c>
      <c r="H243" s="112">
        <v>74.8</v>
      </c>
      <c r="I243" s="107" t="s">
        <v>121</v>
      </c>
      <c r="J243" s="112">
        <f>IF(I243="SI", G243-H243,G243)</f>
        <v>340</v>
      </c>
      <c r="K243" s="299" t="s">
        <v>774</v>
      </c>
      <c r="L243" s="108">
        <v>2021</v>
      </c>
      <c r="M243" s="108">
        <v>1863</v>
      </c>
      <c r="N243" s="109" t="s">
        <v>771</v>
      </c>
      <c r="O243" s="111" t="s">
        <v>630</v>
      </c>
      <c r="P243" s="109" t="s">
        <v>631</v>
      </c>
      <c r="Q243" s="109" t="s">
        <v>125</v>
      </c>
      <c r="R243" s="108">
        <v>4</v>
      </c>
      <c r="S243" s="111" t="s">
        <v>126</v>
      </c>
      <c r="T243" s="108">
        <v>1050102</v>
      </c>
      <c r="U243" s="108">
        <v>2000</v>
      </c>
      <c r="V243" s="108">
        <v>1476</v>
      </c>
      <c r="W243" s="108">
        <v>1</v>
      </c>
      <c r="X243" s="113">
        <v>2021</v>
      </c>
      <c r="Y243" s="113">
        <v>86</v>
      </c>
      <c r="Z243" s="113">
        <v>0</v>
      </c>
      <c r="AA243" s="114" t="s">
        <v>319</v>
      </c>
      <c r="AB243" s="108">
        <v>460</v>
      </c>
      <c r="AC243" s="109" t="s">
        <v>319</v>
      </c>
      <c r="AD243" s="300" t="s">
        <v>775</v>
      </c>
      <c r="AE243" s="300" t="s">
        <v>320</v>
      </c>
      <c r="AF243" s="301">
        <f>AE243-AD243</f>
        <v>-10</v>
      </c>
      <c r="AG243" s="302">
        <f>IF(AI243="SI", 0,J243)</f>
        <v>340</v>
      </c>
      <c r="AH243" s="303">
        <f>AG243*AF243</f>
        <v>-3400</v>
      </c>
      <c r="AI243" s="304" t="s">
        <v>131</v>
      </c>
    </row>
    <row r="244" spans="1:35" x14ac:dyDescent="0.2">
      <c r="A244" s="108">
        <v>2021</v>
      </c>
      <c r="B244" s="108">
        <v>179</v>
      </c>
      <c r="C244" s="109" t="s">
        <v>776</v>
      </c>
      <c r="D244" s="297" t="s">
        <v>777</v>
      </c>
      <c r="E244" s="109" t="s">
        <v>600</v>
      </c>
      <c r="F244" s="298" t="s">
        <v>536</v>
      </c>
      <c r="G244" s="112">
        <v>342.3</v>
      </c>
      <c r="H244" s="112">
        <v>61.73</v>
      </c>
      <c r="I244" s="107" t="s">
        <v>121</v>
      </c>
      <c r="J244" s="112">
        <f>IF(I244="SI", G244-H244,G244)</f>
        <v>280.57</v>
      </c>
      <c r="K244" s="299" t="s">
        <v>537</v>
      </c>
      <c r="L244" s="108">
        <v>2021</v>
      </c>
      <c r="M244" s="108">
        <v>1893</v>
      </c>
      <c r="N244" s="109" t="s">
        <v>778</v>
      </c>
      <c r="O244" s="111" t="s">
        <v>269</v>
      </c>
      <c r="P244" s="109" t="s">
        <v>270</v>
      </c>
      <c r="Q244" s="109" t="s">
        <v>125</v>
      </c>
      <c r="R244" s="108">
        <v>2</v>
      </c>
      <c r="S244" s="111" t="s">
        <v>138</v>
      </c>
      <c r="T244" s="108">
        <v>1080203</v>
      </c>
      <c r="U244" s="108">
        <v>2890</v>
      </c>
      <c r="V244" s="108">
        <v>1938</v>
      </c>
      <c r="W244" s="108">
        <v>99</v>
      </c>
      <c r="X244" s="113">
        <v>2021</v>
      </c>
      <c r="Y244" s="113">
        <v>63</v>
      </c>
      <c r="Z244" s="113">
        <v>0</v>
      </c>
      <c r="AA244" s="114" t="s">
        <v>689</v>
      </c>
      <c r="AB244" s="108">
        <v>374</v>
      </c>
      <c r="AC244" s="109" t="s">
        <v>690</v>
      </c>
      <c r="AD244" s="300" t="s">
        <v>779</v>
      </c>
      <c r="AE244" s="300" t="s">
        <v>683</v>
      </c>
      <c r="AF244" s="301">
        <f>AE244-AD244</f>
        <v>-19</v>
      </c>
      <c r="AG244" s="302">
        <f>IF(AI244="SI", 0,J244)</f>
        <v>280.57</v>
      </c>
      <c r="AH244" s="303">
        <f>AG244*AF244</f>
        <v>-5330.83</v>
      </c>
      <c r="AI244" s="304" t="s">
        <v>131</v>
      </c>
    </row>
    <row r="245" spans="1:35" x14ac:dyDescent="0.2">
      <c r="A245" s="108">
        <v>2021</v>
      </c>
      <c r="B245" s="108">
        <v>180</v>
      </c>
      <c r="C245" s="109" t="s">
        <v>776</v>
      </c>
      <c r="D245" s="297" t="s">
        <v>780</v>
      </c>
      <c r="E245" s="109" t="s">
        <v>600</v>
      </c>
      <c r="F245" s="298" t="s">
        <v>781</v>
      </c>
      <c r="G245" s="112">
        <v>268.39999999999998</v>
      </c>
      <c r="H245" s="112">
        <v>48.4</v>
      </c>
      <c r="I245" s="107" t="s">
        <v>121</v>
      </c>
      <c r="J245" s="112">
        <f>IF(I245="SI", G245-H245,G245)</f>
        <v>219.99999999999997</v>
      </c>
      <c r="K245" s="299" t="s">
        <v>782</v>
      </c>
      <c r="L245" s="108">
        <v>2021</v>
      </c>
      <c r="M245" s="108">
        <v>1892</v>
      </c>
      <c r="N245" s="109" t="s">
        <v>778</v>
      </c>
      <c r="O245" s="111" t="s">
        <v>783</v>
      </c>
      <c r="P245" s="109" t="s">
        <v>784</v>
      </c>
      <c r="Q245" s="109" t="s">
        <v>125</v>
      </c>
      <c r="R245" s="108">
        <v>2</v>
      </c>
      <c r="S245" s="111" t="s">
        <v>138</v>
      </c>
      <c r="T245" s="108">
        <v>1010502</v>
      </c>
      <c r="U245" s="108">
        <v>460</v>
      </c>
      <c r="V245" s="108">
        <v>1156</v>
      </c>
      <c r="W245" s="108">
        <v>1</v>
      </c>
      <c r="X245" s="113">
        <v>2021</v>
      </c>
      <c r="Y245" s="113">
        <v>43</v>
      </c>
      <c r="Z245" s="113">
        <v>5</v>
      </c>
      <c r="AA245" s="114" t="s">
        <v>689</v>
      </c>
      <c r="AB245" s="108">
        <v>376</v>
      </c>
      <c r="AC245" s="109" t="s">
        <v>690</v>
      </c>
      <c r="AD245" s="300" t="s">
        <v>775</v>
      </c>
      <c r="AE245" s="300" t="s">
        <v>683</v>
      </c>
      <c r="AF245" s="301">
        <f>AE245-AD245</f>
        <v>-18</v>
      </c>
      <c r="AG245" s="302">
        <f>IF(AI245="SI", 0,J245)</f>
        <v>219.99999999999997</v>
      </c>
      <c r="AH245" s="303">
        <f>AG245*AF245</f>
        <v>-3959.9999999999995</v>
      </c>
      <c r="AI245" s="304" t="s">
        <v>131</v>
      </c>
    </row>
    <row r="246" spans="1:35" x14ac:dyDescent="0.2">
      <c r="A246" s="108">
        <v>2021</v>
      </c>
      <c r="B246" s="108">
        <v>181</v>
      </c>
      <c r="C246" s="109" t="s">
        <v>776</v>
      </c>
      <c r="D246" s="297" t="s">
        <v>785</v>
      </c>
      <c r="E246" s="109" t="s">
        <v>600</v>
      </c>
      <c r="F246" s="298" t="s">
        <v>786</v>
      </c>
      <c r="G246" s="112">
        <v>317.2</v>
      </c>
      <c r="H246" s="112">
        <v>57.2</v>
      </c>
      <c r="I246" s="107" t="s">
        <v>121</v>
      </c>
      <c r="J246" s="112">
        <f>IF(I246="SI", G246-H246,G246)</f>
        <v>260</v>
      </c>
      <c r="K246" s="299" t="s">
        <v>787</v>
      </c>
      <c r="L246" s="108">
        <v>2021</v>
      </c>
      <c r="M246" s="108">
        <v>1891</v>
      </c>
      <c r="N246" s="109" t="s">
        <v>778</v>
      </c>
      <c r="O246" s="111" t="s">
        <v>788</v>
      </c>
      <c r="P246" s="109" t="s">
        <v>789</v>
      </c>
      <c r="Q246" s="109" t="s">
        <v>125</v>
      </c>
      <c r="R246" s="108">
        <v>2</v>
      </c>
      <c r="S246" s="111" t="s">
        <v>138</v>
      </c>
      <c r="T246" s="108">
        <v>1080102</v>
      </c>
      <c r="U246" s="108">
        <v>2770</v>
      </c>
      <c r="V246" s="108">
        <v>1928</v>
      </c>
      <c r="W246" s="108">
        <v>1</v>
      </c>
      <c r="X246" s="113">
        <v>2021</v>
      </c>
      <c r="Y246" s="113">
        <v>51</v>
      </c>
      <c r="Z246" s="113">
        <v>1</v>
      </c>
      <c r="AA246" s="114" t="s">
        <v>689</v>
      </c>
      <c r="AB246" s="108">
        <v>380</v>
      </c>
      <c r="AC246" s="109" t="s">
        <v>690</v>
      </c>
      <c r="AD246" s="300" t="s">
        <v>779</v>
      </c>
      <c r="AE246" s="300" t="s">
        <v>683</v>
      </c>
      <c r="AF246" s="301">
        <f>AE246-AD246</f>
        <v>-19</v>
      </c>
      <c r="AG246" s="302">
        <f>IF(AI246="SI", 0,J246)</f>
        <v>260</v>
      </c>
      <c r="AH246" s="303">
        <f>AG246*AF246</f>
        <v>-4940</v>
      </c>
      <c r="AI246" s="304" t="s">
        <v>131</v>
      </c>
    </row>
    <row r="247" spans="1:35" x14ac:dyDescent="0.2">
      <c r="A247" s="108">
        <v>2021</v>
      </c>
      <c r="B247" s="108">
        <v>181</v>
      </c>
      <c r="C247" s="109" t="s">
        <v>776</v>
      </c>
      <c r="D247" s="297" t="s">
        <v>785</v>
      </c>
      <c r="E247" s="109" t="s">
        <v>600</v>
      </c>
      <c r="F247" s="298" t="s">
        <v>786</v>
      </c>
      <c r="G247" s="112">
        <v>317.2</v>
      </c>
      <c r="H247" s="112">
        <v>57.2</v>
      </c>
      <c r="I247" s="107" t="s">
        <v>121</v>
      </c>
      <c r="J247" s="112">
        <f>IF(I247="SI", G247-H247,G247)</f>
        <v>260</v>
      </c>
      <c r="K247" s="299" t="s">
        <v>787</v>
      </c>
      <c r="L247" s="108">
        <v>2021</v>
      </c>
      <c r="M247" s="108">
        <v>1891</v>
      </c>
      <c r="N247" s="109" t="s">
        <v>778</v>
      </c>
      <c r="O247" s="111" t="s">
        <v>788</v>
      </c>
      <c r="P247" s="109" t="s">
        <v>789</v>
      </c>
      <c r="Q247" s="109" t="s">
        <v>125</v>
      </c>
      <c r="R247" s="108">
        <v>2</v>
      </c>
      <c r="S247" s="111" t="s">
        <v>138</v>
      </c>
      <c r="T247" s="108">
        <v>1080102</v>
      </c>
      <c r="U247" s="108">
        <v>2770</v>
      </c>
      <c r="V247" s="108">
        <v>1928</v>
      </c>
      <c r="W247" s="108">
        <v>1</v>
      </c>
      <c r="X247" s="113">
        <v>2021</v>
      </c>
      <c r="Y247" s="113">
        <v>51</v>
      </c>
      <c r="Z247" s="113">
        <v>2</v>
      </c>
      <c r="AA247" s="114" t="s">
        <v>689</v>
      </c>
      <c r="AB247" s="108">
        <v>381</v>
      </c>
      <c r="AC247" s="109" t="s">
        <v>690</v>
      </c>
      <c r="AD247" s="300" t="s">
        <v>779</v>
      </c>
      <c r="AE247" s="300" t="s">
        <v>683</v>
      </c>
      <c r="AF247" s="301">
        <f>AE247-AD247</f>
        <v>-19</v>
      </c>
      <c r="AG247" s="302">
        <f>IF(AI247="SI", 0,J247)</f>
        <v>260</v>
      </c>
      <c r="AH247" s="303">
        <f>AG247*AF247</f>
        <v>-4940</v>
      </c>
      <c r="AI247" s="304" t="s">
        <v>131</v>
      </c>
    </row>
    <row r="248" spans="1:35" x14ac:dyDescent="0.2">
      <c r="A248" s="108">
        <v>2021</v>
      </c>
      <c r="B248" s="108">
        <v>182</v>
      </c>
      <c r="C248" s="109" t="s">
        <v>689</v>
      </c>
      <c r="D248" s="297" t="s">
        <v>790</v>
      </c>
      <c r="E248" s="109" t="s">
        <v>575</v>
      </c>
      <c r="F248" s="298" t="s">
        <v>791</v>
      </c>
      <c r="G248" s="112">
        <v>126.27</v>
      </c>
      <c r="H248" s="112">
        <v>22.76</v>
      </c>
      <c r="I248" s="107" t="s">
        <v>121</v>
      </c>
      <c r="J248" s="112">
        <f>IF(I248="SI", G248-H248,G248)</f>
        <v>103.50999999999999</v>
      </c>
      <c r="K248" s="299" t="s">
        <v>792</v>
      </c>
      <c r="L248" s="108">
        <v>2021</v>
      </c>
      <c r="M248" s="108">
        <v>1895</v>
      </c>
      <c r="N248" s="109" t="s">
        <v>778</v>
      </c>
      <c r="O248" s="111" t="s">
        <v>793</v>
      </c>
      <c r="P248" s="109" t="s">
        <v>794</v>
      </c>
      <c r="Q248" s="109" t="s">
        <v>125</v>
      </c>
      <c r="R248" s="108">
        <v>1</v>
      </c>
      <c r="S248" s="111" t="s">
        <v>166</v>
      </c>
      <c r="T248" s="108">
        <v>1010202</v>
      </c>
      <c r="U248" s="108">
        <v>130</v>
      </c>
      <c r="V248" s="108">
        <v>1043</v>
      </c>
      <c r="W248" s="108">
        <v>1</v>
      </c>
      <c r="X248" s="113">
        <v>2021</v>
      </c>
      <c r="Y248" s="113">
        <v>40</v>
      </c>
      <c r="Z248" s="113">
        <v>7</v>
      </c>
      <c r="AA248" s="114" t="s">
        <v>690</v>
      </c>
      <c r="AB248" s="108">
        <v>370</v>
      </c>
      <c r="AC248" s="109" t="s">
        <v>690</v>
      </c>
      <c r="AD248" s="300" t="s">
        <v>775</v>
      </c>
      <c r="AE248" s="300" t="s">
        <v>683</v>
      </c>
      <c r="AF248" s="301">
        <f>AE248-AD248</f>
        <v>-18</v>
      </c>
      <c r="AG248" s="302">
        <f>IF(AI248="SI", 0,J248)</f>
        <v>103.50999999999999</v>
      </c>
      <c r="AH248" s="303">
        <f>AG248*AF248</f>
        <v>-1863.1799999999998</v>
      </c>
      <c r="AI248" s="304" t="s">
        <v>131</v>
      </c>
    </row>
    <row r="249" spans="1:35" x14ac:dyDescent="0.2">
      <c r="A249" s="108">
        <v>2021</v>
      </c>
      <c r="B249" s="108">
        <v>182</v>
      </c>
      <c r="C249" s="109" t="s">
        <v>689</v>
      </c>
      <c r="D249" s="297" t="s">
        <v>790</v>
      </c>
      <c r="E249" s="109" t="s">
        <v>575</v>
      </c>
      <c r="F249" s="298" t="s">
        <v>791</v>
      </c>
      <c r="G249" s="112">
        <v>212.28</v>
      </c>
      <c r="H249" s="112">
        <v>38.28</v>
      </c>
      <c r="I249" s="107" t="s">
        <v>121</v>
      </c>
      <c r="J249" s="112">
        <f>IF(I249="SI", G249-H249,G249)</f>
        <v>174</v>
      </c>
      <c r="K249" s="299" t="s">
        <v>792</v>
      </c>
      <c r="L249" s="108">
        <v>2021</v>
      </c>
      <c r="M249" s="108">
        <v>1895</v>
      </c>
      <c r="N249" s="109" t="s">
        <v>778</v>
      </c>
      <c r="O249" s="111" t="s">
        <v>793</v>
      </c>
      <c r="P249" s="109" t="s">
        <v>794</v>
      </c>
      <c r="Q249" s="109" t="s">
        <v>125</v>
      </c>
      <c r="R249" s="108">
        <v>1</v>
      </c>
      <c r="S249" s="111" t="s">
        <v>166</v>
      </c>
      <c r="T249" s="108">
        <v>1010202</v>
      </c>
      <c r="U249" s="108">
        <v>130</v>
      </c>
      <c r="V249" s="108">
        <v>1043</v>
      </c>
      <c r="W249" s="108">
        <v>1</v>
      </c>
      <c r="X249" s="113">
        <v>2021</v>
      </c>
      <c r="Y249" s="113">
        <v>40</v>
      </c>
      <c r="Z249" s="113">
        <v>4</v>
      </c>
      <c r="AA249" s="114" t="s">
        <v>690</v>
      </c>
      <c r="AB249" s="108">
        <v>369</v>
      </c>
      <c r="AC249" s="109" t="s">
        <v>690</v>
      </c>
      <c r="AD249" s="300" t="s">
        <v>775</v>
      </c>
      <c r="AE249" s="300" t="s">
        <v>683</v>
      </c>
      <c r="AF249" s="301">
        <f>AE249-AD249</f>
        <v>-18</v>
      </c>
      <c r="AG249" s="302">
        <f>IF(AI249="SI", 0,J249)</f>
        <v>174</v>
      </c>
      <c r="AH249" s="303">
        <f>AG249*AF249</f>
        <v>-3132</v>
      </c>
      <c r="AI249" s="304" t="s">
        <v>131</v>
      </c>
    </row>
    <row r="250" spans="1:35" x14ac:dyDescent="0.2">
      <c r="A250" s="108">
        <v>2021</v>
      </c>
      <c r="B250" s="108">
        <v>182</v>
      </c>
      <c r="C250" s="109" t="s">
        <v>689</v>
      </c>
      <c r="D250" s="297" t="s">
        <v>790</v>
      </c>
      <c r="E250" s="109" t="s">
        <v>575</v>
      </c>
      <c r="F250" s="298" t="s">
        <v>791</v>
      </c>
      <c r="G250" s="112">
        <v>927.99</v>
      </c>
      <c r="H250" s="112">
        <v>167.35</v>
      </c>
      <c r="I250" s="107" t="s">
        <v>121</v>
      </c>
      <c r="J250" s="112">
        <f>IF(I250="SI", G250-H250,G250)</f>
        <v>760.64</v>
      </c>
      <c r="K250" s="299" t="s">
        <v>792</v>
      </c>
      <c r="L250" s="108">
        <v>2021</v>
      </c>
      <c r="M250" s="108">
        <v>1895</v>
      </c>
      <c r="N250" s="109" t="s">
        <v>778</v>
      </c>
      <c r="O250" s="111" t="s">
        <v>793</v>
      </c>
      <c r="P250" s="109" t="s">
        <v>794</v>
      </c>
      <c r="Q250" s="109" t="s">
        <v>125</v>
      </c>
      <c r="R250" s="108">
        <v>1</v>
      </c>
      <c r="S250" s="111" t="s">
        <v>166</v>
      </c>
      <c r="T250" s="108">
        <v>1010202</v>
      </c>
      <c r="U250" s="108">
        <v>130</v>
      </c>
      <c r="V250" s="108">
        <v>1043</v>
      </c>
      <c r="W250" s="108">
        <v>1</v>
      </c>
      <c r="X250" s="113">
        <v>2021</v>
      </c>
      <c r="Y250" s="113">
        <v>40</v>
      </c>
      <c r="Z250" s="113">
        <v>3</v>
      </c>
      <c r="AA250" s="114" t="s">
        <v>690</v>
      </c>
      <c r="AB250" s="108">
        <v>368</v>
      </c>
      <c r="AC250" s="109" t="s">
        <v>690</v>
      </c>
      <c r="AD250" s="300" t="s">
        <v>775</v>
      </c>
      <c r="AE250" s="300" t="s">
        <v>683</v>
      </c>
      <c r="AF250" s="301">
        <f>AE250-AD250</f>
        <v>-18</v>
      </c>
      <c r="AG250" s="302">
        <f>IF(AI250="SI", 0,J250)</f>
        <v>760.64</v>
      </c>
      <c r="AH250" s="303">
        <f>AG250*AF250</f>
        <v>-13691.52</v>
      </c>
      <c r="AI250" s="304" t="s">
        <v>131</v>
      </c>
    </row>
    <row r="251" spans="1:35" x14ac:dyDescent="0.2">
      <c r="A251" s="108">
        <v>2021</v>
      </c>
      <c r="B251" s="108">
        <v>182</v>
      </c>
      <c r="C251" s="109" t="s">
        <v>689</v>
      </c>
      <c r="D251" s="297" t="s">
        <v>790</v>
      </c>
      <c r="E251" s="109" t="s">
        <v>575</v>
      </c>
      <c r="F251" s="298" t="s">
        <v>795</v>
      </c>
      <c r="G251" s="112">
        <v>175.68</v>
      </c>
      <c r="H251" s="112">
        <v>31.68</v>
      </c>
      <c r="I251" s="107" t="s">
        <v>121</v>
      </c>
      <c r="J251" s="112">
        <f>IF(I251="SI", G251-H251,G251)</f>
        <v>144</v>
      </c>
      <c r="K251" s="299" t="s">
        <v>796</v>
      </c>
      <c r="L251" s="108">
        <v>2021</v>
      </c>
      <c r="M251" s="108">
        <v>1895</v>
      </c>
      <c r="N251" s="109" t="s">
        <v>778</v>
      </c>
      <c r="O251" s="111" t="s">
        <v>793</v>
      </c>
      <c r="P251" s="109" t="s">
        <v>794</v>
      </c>
      <c r="Q251" s="109" t="s">
        <v>125</v>
      </c>
      <c r="R251" s="108">
        <v>1</v>
      </c>
      <c r="S251" s="111" t="s">
        <v>166</v>
      </c>
      <c r="T251" s="108">
        <v>1010202</v>
      </c>
      <c r="U251" s="108">
        <v>130</v>
      </c>
      <c r="V251" s="108">
        <v>1043</v>
      </c>
      <c r="W251" s="108">
        <v>1</v>
      </c>
      <c r="X251" s="113">
        <v>2021</v>
      </c>
      <c r="Y251" s="113">
        <v>218</v>
      </c>
      <c r="Z251" s="113">
        <v>0</v>
      </c>
      <c r="AA251" s="114" t="s">
        <v>797</v>
      </c>
      <c r="AB251" s="108">
        <v>1151</v>
      </c>
      <c r="AC251" s="109" t="s">
        <v>798</v>
      </c>
      <c r="AD251" s="300" t="s">
        <v>775</v>
      </c>
      <c r="AE251" s="300" t="s">
        <v>799</v>
      </c>
      <c r="AF251" s="301">
        <f>AE251-AD251</f>
        <v>219</v>
      </c>
      <c r="AG251" s="302">
        <f>IF(AI251="SI", 0,J251)</f>
        <v>144</v>
      </c>
      <c r="AH251" s="303">
        <f>AG251*AF251</f>
        <v>31536</v>
      </c>
      <c r="AI251" s="304" t="s">
        <v>131</v>
      </c>
    </row>
    <row r="252" spans="1:35" x14ac:dyDescent="0.2">
      <c r="A252" s="108">
        <v>2021</v>
      </c>
      <c r="B252" s="108">
        <v>183</v>
      </c>
      <c r="C252" s="109" t="s">
        <v>689</v>
      </c>
      <c r="D252" s="297" t="s">
        <v>800</v>
      </c>
      <c r="E252" s="109" t="s">
        <v>776</v>
      </c>
      <c r="F252" s="298" t="s">
        <v>801</v>
      </c>
      <c r="G252" s="112">
        <v>-175.68</v>
      </c>
      <c r="H252" s="112">
        <v>-31.68</v>
      </c>
      <c r="I252" s="107" t="s">
        <v>121</v>
      </c>
      <c r="J252" s="112">
        <f>IF(I252="SI", G252-H252,G252)</f>
        <v>-144</v>
      </c>
      <c r="K252" s="299" t="s">
        <v>796</v>
      </c>
      <c r="L252" s="108">
        <v>2021</v>
      </c>
      <c r="M252" s="108">
        <v>1938</v>
      </c>
      <c r="N252" s="109" t="s">
        <v>776</v>
      </c>
      <c r="O252" s="111" t="s">
        <v>793</v>
      </c>
      <c r="P252" s="109" t="s">
        <v>794</v>
      </c>
      <c r="Q252" s="109" t="s">
        <v>125</v>
      </c>
      <c r="R252" s="108">
        <v>1</v>
      </c>
      <c r="S252" s="111" t="s">
        <v>166</v>
      </c>
      <c r="T252" s="108">
        <v>1010202</v>
      </c>
      <c r="U252" s="108">
        <v>130</v>
      </c>
      <c r="V252" s="108">
        <v>1043</v>
      </c>
      <c r="W252" s="108">
        <v>1</v>
      </c>
      <c r="X252" s="113">
        <v>2021</v>
      </c>
      <c r="Y252" s="113">
        <v>218</v>
      </c>
      <c r="Z252" s="113">
        <v>0</v>
      </c>
      <c r="AA252" s="114" t="s">
        <v>802</v>
      </c>
      <c r="AB252" s="108">
        <v>1042</v>
      </c>
      <c r="AC252" s="109" t="s">
        <v>803</v>
      </c>
      <c r="AD252" s="300" t="s">
        <v>804</v>
      </c>
      <c r="AE252" s="300" t="s">
        <v>805</v>
      </c>
      <c r="AF252" s="301">
        <f>AE252-AD252</f>
        <v>185</v>
      </c>
      <c r="AG252" s="302">
        <f>IF(AI252="SI", 0,J252)</f>
        <v>-144</v>
      </c>
      <c r="AH252" s="303">
        <f>AG252*AF252</f>
        <v>-26640</v>
      </c>
      <c r="AI252" s="304" t="s">
        <v>131</v>
      </c>
    </row>
    <row r="253" spans="1:35" x14ac:dyDescent="0.2">
      <c r="A253" s="108">
        <v>2021</v>
      </c>
      <c r="B253" s="108">
        <v>184</v>
      </c>
      <c r="C253" s="109" t="s">
        <v>689</v>
      </c>
      <c r="D253" s="297" t="s">
        <v>806</v>
      </c>
      <c r="E253" s="109" t="s">
        <v>776</v>
      </c>
      <c r="F253" s="298" t="s">
        <v>807</v>
      </c>
      <c r="G253" s="112">
        <v>14.95</v>
      </c>
      <c r="H253" s="112">
        <v>2.7</v>
      </c>
      <c r="I253" s="107" t="s">
        <v>121</v>
      </c>
      <c r="J253" s="112">
        <f>IF(I253="SI", G253-H253,G253)</f>
        <v>12.25</v>
      </c>
      <c r="K253" s="299" t="s">
        <v>125</v>
      </c>
      <c r="L253" s="108">
        <v>2021</v>
      </c>
      <c r="M253" s="108">
        <v>1948</v>
      </c>
      <c r="N253" s="109" t="s">
        <v>689</v>
      </c>
      <c r="O253" s="111" t="s">
        <v>456</v>
      </c>
      <c r="P253" s="109" t="s">
        <v>457</v>
      </c>
      <c r="Q253" s="109" t="s">
        <v>125</v>
      </c>
      <c r="R253" s="108" t="s">
        <v>365</v>
      </c>
      <c r="S253" s="111" t="s">
        <v>365</v>
      </c>
      <c r="T253" s="108"/>
      <c r="U253" s="108">
        <v>0</v>
      </c>
      <c r="V253" s="108">
        <v>0</v>
      </c>
      <c r="W253" s="108">
        <v>0</v>
      </c>
      <c r="X253" s="113">
        <v>0</v>
      </c>
      <c r="Y253" s="113">
        <v>0</v>
      </c>
      <c r="Z253" s="113">
        <v>0</v>
      </c>
      <c r="AA253" s="114" t="s">
        <v>125</v>
      </c>
      <c r="AB253" s="108">
        <v>0</v>
      </c>
      <c r="AC253" s="109" t="s">
        <v>689</v>
      </c>
      <c r="AD253" s="300" t="s">
        <v>804</v>
      </c>
      <c r="AE253" s="300" t="s">
        <v>689</v>
      </c>
      <c r="AF253" s="301">
        <f>AE253-AD253</f>
        <v>-29</v>
      </c>
      <c r="AG253" s="302">
        <f>IF(AI253="SI", 0,J253)</f>
        <v>12.25</v>
      </c>
      <c r="AH253" s="303">
        <f>AG253*AF253</f>
        <v>-355.25</v>
      </c>
      <c r="AI253" s="304" t="s">
        <v>131</v>
      </c>
    </row>
    <row r="254" spans="1:35" x14ac:dyDescent="0.2">
      <c r="A254" s="108">
        <v>2021</v>
      </c>
      <c r="B254" s="108">
        <v>185</v>
      </c>
      <c r="C254" s="109" t="s">
        <v>689</v>
      </c>
      <c r="D254" s="297" t="s">
        <v>808</v>
      </c>
      <c r="E254" s="109" t="s">
        <v>776</v>
      </c>
      <c r="F254" s="298" t="s">
        <v>809</v>
      </c>
      <c r="G254" s="112">
        <v>40</v>
      </c>
      <c r="H254" s="112">
        <v>0</v>
      </c>
      <c r="I254" s="107" t="s">
        <v>131</v>
      </c>
      <c r="J254" s="112">
        <f>IF(I254="SI", G254-H254,G254)</f>
        <v>40</v>
      </c>
      <c r="K254" s="299" t="s">
        <v>125</v>
      </c>
      <c r="L254" s="108">
        <v>2021</v>
      </c>
      <c r="M254" s="108">
        <v>1949</v>
      </c>
      <c r="N254" s="109" t="s">
        <v>689</v>
      </c>
      <c r="O254" s="111" t="s">
        <v>810</v>
      </c>
      <c r="P254" s="109" t="s">
        <v>811</v>
      </c>
      <c r="Q254" s="109" t="s">
        <v>812</v>
      </c>
      <c r="R254" s="108">
        <v>1</v>
      </c>
      <c r="S254" s="111" t="s">
        <v>166</v>
      </c>
      <c r="T254" s="108">
        <v>1010202</v>
      </c>
      <c r="U254" s="108">
        <v>130</v>
      </c>
      <c r="V254" s="108">
        <v>1043</v>
      </c>
      <c r="W254" s="108">
        <v>1</v>
      </c>
      <c r="X254" s="113">
        <v>2021</v>
      </c>
      <c r="Y254" s="113">
        <v>40</v>
      </c>
      <c r="Z254" s="113">
        <v>9</v>
      </c>
      <c r="AA254" s="114" t="s">
        <v>690</v>
      </c>
      <c r="AB254" s="108">
        <v>371</v>
      </c>
      <c r="AC254" s="109" t="s">
        <v>690</v>
      </c>
      <c r="AD254" s="300" t="s">
        <v>813</v>
      </c>
      <c r="AE254" s="300" t="s">
        <v>683</v>
      </c>
      <c r="AF254" s="301">
        <f>AE254-AD254</f>
        <v>-24</v>
      </c>
      <c r="AG254" s="302">
        <f>IF(AI254="SI", 0,J254)</f>
        <v>40</v>
      </c>
      <c r="AH254" s="303">
        <f>AG254*AF254</f>
        <v>-960</v>
      </c>
      <c r="AI254" s="304" t="s">
        <v>131</v>
      </c>
    </row>
    <row r="255" spans="1:35" x14ac:dyDescent="0.2">
      <c r="A255" s="108">
        <v>2021</v>
      </c>
      <c r="B255" s="108">
        <v>186</v>
      </c>
      <c r="C255" s="109" t="s">
        <v>814</v>
      </c>
      <c r="D255" s="297" t="s">
        <v>815</v>
      </c>
      <c r="E255" s="109" t="s">
        <v>689</v>
      </c>
      <c r="F255" s="298" t="s">
        <v>816</v>
      </c>
      <c r="G255" s="112">
        <v>12869.15</v>
      </c>
      <c r="H255" s="112">
        <v>2320.67</v>
      </c>
      <c r="I255" s="107" t="s">
        <v>121</v>
      </c>
      <c r="J255" s="112">
        <f>IF(I255="SI", G255-H255,G255)</f>
        <v>10548.48</v>
      </c>
      <c r="K255" s="299" t="s">
        <v>817</v>
      </c>
      <c r="L255" s="108">
        <v>2021</v>
      </c>
      <c r="M255" s="108">
        <v>1987</v>
      </c>
      <c r="N255" s="109" t="s">
        <v>638</v>
      </c>
      <c r="O255" s="111" t="s">
        <v>818</v>
      </c>
      <c r="P255" s="109" t="s">
        <v>819</v>
      </c>
      <c r="Q255" s="109" t="s">
        <v>820</v>
      </c>
      <c r="R255" s="108">
        <v>2</v>
      </c>
      <c r="S255" s="111" t="s">
        <v>138</v>
      </c>
      <c r="T255" s="108">
        <v>2010501</v>
      </c>
      <c r="U255" s="108">
        <v>6130</v>
      </c>
      <c r="V255" s="108">
        <v>3060</v>
      </c>
      <c r="W255" s="108">
        <v>3060</v>
      </c>
      <c r="X255" s="113">
        <v>2020</v>
      </c>
      <c r="Y255" s="113">
        <v>240</v>
      </c>
      <c r="Z255" s="113">
        <v>1</v>
      </c>
      <c r="AA255" s="114" t="s">
        <v>689</v>
      </c>
      <c r="AB255" s="108">
        <v>365</v>
      </c>
      <c r="AC255" s="109" t="s">
        <v>814</v>
      </c>
      <c r="AD255" s="300" t="s">
        <v>821</v>
      </c>
      <c r="AE255" s="300" t="s">
        <v>690</v>
      </c>
      <c r="AF255" s="301">
        <f>AE255-AD255</f>
        <v>-26</v>
      </c>
      <c r="AG255" s="302">
        <f>IF(AI255="SI", 0,J255)</f>
        <v>10548.48</v>
      </c>
      <c r="AH255" s="303">
        <f>AG255*AF255</f>
        <v>-274260.47999999998</v>
      </c>
      <c r="AI255" s="304" t="s">
        <v>131</v>
      </c>
    </row>
    <row r="256" spans="1:35" x14ac:dyDescent="0.2">
      <c r="A256" s="108">
        <v>2021</v>
      </c>
      <c r="B256" s="108">
        <v>187</v>
      </c>
      <c r="C256" s="109" t="s">
        <v>814</v>
      </c>
      <c r="D256" s="297" t="s">
        <v>822</v>
      </c>
      <c r="E256" s="109" t="s">
        <v>600</v>
      </c>
      <c r="F256" s="298" t="s">
        <v>823</v>
      </c>
      <c r="G256" s="112">
        <v>323.47000000000003</v>
      </c>
      <c r="H256" s="112">
        <v>58.33</v>
      </c>
      <c r="I256" s="107" t="s">
        <v>121</v>
      </c>
      <c r="J256" s="112">
        <f>IF(I256="SI", G256-H256,G256)</f>
        <v>265.14000000000004</v>
      </c>
      <c r="K256" s="299" t="s">
        <v>645</v>
      </c>
      <c r="L256" s="108">
        <v>2021</v>
      </c>
      <c r="M256" s="108">
        <v>1984</v>
      </c>
      <c r="N256" s="109" t="s">
        <v>638</v>
      </c>
      <c r="O256" s="111" t="s">
        <v>630</v>
      </c>
      <c r="P256" s="109" t="s">
        <v>631</v>
      </c>
      <c r="Q256" s="109" t="s">
        <v>125</v>
      </c>
      <c r="R256" s="108">
        <v>1</v>
      </c>
      <c r="S256" s="111" t="s">
        <v>166</v>
      </c>
      <c r="T256" s="108">
        <v>1010803</v>
      </c>
      <c r="U256" s="108">
        <v>800</v>
      </c>
      <c r="V256" s="108">
        <v>1053</v>
      </c>
      <c r="W256" s="108">
        <v>99</v>
      </c>
      <c r="X256" s="113">
        <v>2021</v>
      </c>
      <c r="Y256" s="113">
        <v>267</v>
      </c>
      <c r="Z256" s="113">
        <v>0</v>
      </c>
      <c r="AA256" s="114" t="s">
        <v>690</v>
      </c>
      <c r="AB256" s="108">
        <v>367</v>
      </c>
      <c r="AC256" s="109" t="s">
        <v>690</v>
      </c>
      <c r="AD256" s="300" t="s">
        <v>821</v>
      </c>
      <c r="AE256" s="300" t="s">
        <v>683</v>
      </c>
      <c r="AF256" s="301">
        <f>AE256-AD256</f>
        <v>-25</v>
      </c>
      <c r="AG256" s="302">
        <f>IF(AI256="SI", 0,J256)</f>
        <v>265.14000000000004</v>
      </c>
      <c r="AH256" s="303">
        <f>AG256*AF256</f>
        <v>-6628.5000000000009</v>
      </c>
      <c r="AI256" s="304" t="s">
        <v>131</v>
      </c>
    </row>
    <row r="257" spans="1:35" x14ac:dyDescent="0.2">
      <c r="A257" s="108">
        <v>2021</v>
      </c>
      <c r="B257" s="108">
        <v>188</v>
      </c>
      <c r="C257" s="109" t="s">
        <v>814</v>
      </c>
      <c r="D257" s="297" t="s">
        <v>824</v>
      </c>
      <c r="E257" s="109" t="s">
        <v>600</v>
      </c>
      <c r="F257" s="298" t="s">
        <v>825</v>
      </c>
      <c r="G257" s="112">
        <v>343.31</v>
      </c>
      <c r="H257" s="112">
        <v>61.91</v>
      </c>
      <c r="I257" s="107" t="s">
        <v>121</v>
      </c>
      <c r="J257" s="112">
        <f>IF(I257="SI", G257-H257,G257)</f>
        <v>281.39999999999998</v>
      </c>
      <c r="K257" s="299" t="s">
        <v>645</v>
      </c>
      <c r="L257" s="108">
        <v>2021</v>
      </c>
      <c r="M257" s="108">
        <v>1995</v>
      </c>
      <c r="N257" s="109" t="s">
        <v>638</v>
      </c>
      <c r="O257" s="111" t="s">
        <v>630</v>
      </c>
      <c r="P257" s="109" t="s">
        <v>631</v>
      </c>
      <c r="Q257" s="109" t="s">
        <v>125</v>
      </c>
      <c r="R257" s="108">
        <v>1</v>
      </c>
      <c r="S257" s="111" t="s">
        <v>166</v>
      </c>
      <c r="T257" s="108">
        <v>1010803</v>
      </c>
      <c r="U257" s="108">
        <v>800</v>
      </c>
      <c r="V257" s="108">
        <v>1053</v>
      </c>
      <c r="W257" s="108">
        <v>99</v>
      </c>
      <c r="X257" s="113">
        <v>2021</v>
      </c>
      <c r="Y257" s="113">
        <v>267</v>
      </c>
      <c r="Z257" s="113">
        <v>0</v>
      </c>
      <c r="AA257" s="114" t="s">
        <v>690</v>
      </c>
      <c r="AB257" s="108">
        <v>367</v>
      </c>
      <c r="AC257" s="109" t="s">
        <v>690</v>
      </c>
      <c r="AD257" s="300" t="s">
        <v>821</v>
      </c>
      <c r="AE257" s="300" t="s">
        <v>683</v>
      </c>
      <c r="AF257" s="301">
        <f>AE257-AD257</f>
        <v>-25</v>
      </c>
      <c r="AG257" s="302">
        <f>IF(AI257="SI", 0,J257)</f>
        <v>281.39999999999998</v>
      </c>
      <c r="AH257" s="303">
        <f>AG257*AF257</f>
        <v>-7034.9999999999991</v>
      </c>
      <c r="AI257" s="304" t="s">
        <v>131</v>
      </c>
    </row>
    <row r="258" spans="1:35" x14ac:dyDescent="0.2">
      <c r="A258" s="108">
        <v>2021</v>
      </c>
      <c r="B258" s="108">
        <v>189</v>
      </c>
      <c r="C258" s="109" t="s">
        <v>698</v>
      </c>
      <c r="D258" s="297" t="s">
        <v>826</v>
      </c>
      <c r="E258" s="109" t="s">
        <v>698</v>
      </c>
      <c r="F258" s="298" t="s">
        <v>827</v>
      </c>
      <c r="G258" s="112">
        <v>3079.28</v>
      </c>
      <c r="H258" s="112">
        <v>555.28</v>
      </c>
      <c r="I258" s="107" t="s">
        <v>121</v>
      </c>
      <c r="J258" s="112">
        <f>IF(I258="SI", G258-H258,G258)</f>
        <v>2524</v>
      </c>
      <c r="K258" s="299" t="s">
        <v>828</v>
      </c>
      <c r="L258" s="108">
        <v>2021</v>
      </c>
      <c r="M258" s="108">
        <v>2106</v>
      </c>
      <c r="N258" s="109" t="s">
        <v>698</v>
      </c>
      <c r="O258" s="111" t="s">
        <v>829</v>
      </c>
      <c r="P258" s="109" t="s">
        <v>830</v>
      </c>
      <c r="Q258" s="109" t="s">
        <v>125</v>
      </c>
      <c r="R258" s="108">
        <v>2</v>
      </c>
      <c r="S258" s="111" t="s">
        <v>138</v>
      </c>
      <c r="T258" s="108">
        <v>2010501</v>
      </c>
      <c r="U258" s="108">
        <v>6130</v>
      </c>
      <c r="V258" s="108">
        <v>3063</v>
      </c>
      <c r="W258" s="108">
        <v>99</v>
      </c>
      <c r="X258" s="113">
        <v>2021</v>
      </c>
      <c r="Y258" s="113">
        <v>89</v>
      </c>
      <c r="Z258" s="113">
        <v>0</v>
      </c>
      <c r="AA258" s="114" t="s">
        <v>319</v>
      </c>
      <c r="AB258" s="108">
        <v>452</v>
      </c>
      <c r="AC258" s="109" t="s">
        <v>319</v>
      </c>
      <c r="AD258" s="300" t="s">
        <v>831</v>
      </c>
      <c r="AE258" s="300" t="s">
        <v>734</v>
      </c>
      <c r="AF258" s="301">
        <f>AE258-AD258</f>
        <v>-19</v>
      </c>
      <c r="AG258" s="302">
        <f>IF(AI258="SI", 0,J258)</f>
        <v>2524</v>
      </c>
      <c r="AH258" s="303">
        <f>AG258*AF258</f>
        <v>-47956</v>
      </c>
      <c r="AI258" s="304" t="s">
        <v>131</v>
      </c>
    </row>
    <row r="259" spans="1:35" x14ac:dyDescent="0.2">
      <c r="A259" s="108">
        <v>2021</v>
      </c>
      <c r="B259" s="108">
        <v>189</v>
      </c>
      <c r="C259" s="109" t="s">
        <v>698</v>
      </c>
      <c r="D259" s="297" t="s">
        <v>826</v>
      </c>
      <c r="E259" s="109" t="s">
        <v>698</v>
      </c>
      <c r="F259" s="298" t="s">
        <v>827</v>
      </c>
      <c r="G259" s="112">
        <v>1000</v>
      </c>
      <c r="H259" s="112">
        <v>188.33</v>
      </c>
      <c r="I259" s="107" t="s">
        <v>121</v>
      </c>
      <c r="J259" s="112">
        <f>IF(I259="SI", G259-H259,G259)</f>
        <v>811.67</v>
      </c>
      <c r="K259" s="299" t="s">
        <v>828</v>
      </c>
      <c r="L259" s="108">
        <v>2021</v>
      </c>
      <c r="M259" s="108">
        <v>2106</v>
      </c>
      <c r="N259" s="109" t="s">
        <v>698</v>
      </c>
      <c r="O259" s="111" t="s">
        <v>829</v>
      </c>
      <c r="P259" s="109" t="s">
        <v>830</v>
      </c>
      <c r="Q259" s="109" t="s">
        <v>125</v>
      </c>
      <c r="R259" s="108">
        <v>2</v>
      </c>
      <c r="S259" s="111" t="s">
        <v>138</v>
      </c>
      <c r="T259" s="108">
        <v>1090602</v>
      </c>
      <c r="U259" s="108">
        <v>3650</v>
      </c>
      <c r="V259" s="108">
        <v>1807</v>
      </c>
      <c r="W259" s="108">
        <v>99</v>
      </c>
      <c r="X259" s="113">
        <v>2021</v>
      </c>
      <c r="Y259" s="113">
        <v>88</v>
      </c>
      <c r="Z259" s="113">
        <v>0</v>
      </c>
      <c r="AA259" s="114" t="s">
        <v>319</v>
      </c>
      <c r="AB259" s="108">
        <v>450</v>
      </c>
      <c r="AC259" s="109" t="s">
        <v>319</v>
      </c>
      <c r="AD259" s="300" t="s">
        <v>831</v>
      </c>
      <c r="AE259" s="300" t="s">
        <v>320</v>
      </c>
      <c r="AF259" s="301">
        <f>AE259-AD259</f>
        <v>-23</v>
      </c>
      <c r="AG259" s="302">
        <f>IF(AI259="SI", 0,J259)</f>
        <v>811.67</v>
      </c>
      <c r="AH259" s="303">
        <f>AG259*AF259</f>
        <v>-18668.41</v>
      </c>
      <c r="AI259" s="304" t="s">
        <v>131</v>
      </c>
    </row>
    <row r="260" spans="1:35" x14ac:dyDescent="0.2">
      <c r="A260" s="108">
        <v>2021</v>
      </c>
      <c r="B260" s="108">
        <v>189</v>
      </c>
      <c r="C260" s="109" t="s">
        <v>698</v>
      </c>
      <c r="D260" s="297" t="s">
        <v>826</v>
      </c>
      <c r="E260" s="109" t="s">
        <v>698</v>
      </c>
      <c r="F260" s="298" t="s">
        <v>827</v>
      </c>
      <c r="G260" s="112">
        <v>464</v>
      </c>
      <c r="H260" s="112">
        <v>75.67</v>
      </c>
      <c r="I260" s="107" t="s">
        <v>121</v>
      </c>
      <c r="J260" s="112">
        <f>IF(I260="SI", G260-H260,G260)</f>
        <v>388.33</v>
      </c>
      <c r="K260" s="299" t="s">
        <v>828</v>
      </c>
      <c r="L260" s="108">
        <v>2021</v>
      </c>
      <c r="M260" s="108">
        <v>2106</v>
      </c>
      <c r="N260" s="109" t="s">
        <v>698</v>
      </c>
      <c r="O260" s="111" t="s">
        <v>829</v>
      </c>
      <c r="P260" s="109" t="s">
        <v>830</v>
      </c>
      <c r="Q260" s="109" t="s">
        <v>125</v>
      </c>
      <c r="R260" s="108">
        <v>2</v>
      </c>
      <c r="S260" s="111" t="s">
        <v>138</v>
      </c>
      <c r="T260" s="108">
        <v>1090603</v>
      </c>
      <c r="U260" s="108">
        <v>3660</v>
      </c>
      <c r="V260" s="108">
        <v>1808</v>
      </c>
      <c r="W260" s="108">
        <v>2</v>
      </c>
      <c r="X260" s="113">
        <v>2021</v>
      </c>
      <c r="Y260" s="113">
        <v>87</v>
      </c>
      <c r="Z260" s="113">
        <v>0</v>
      </c>
      <c r="AA260" s="114" t="s">
        <v>319</v>
      </c>
      <c r="AB260" s="108">
        <v>451</v>
      </c>
      <c r="AC260" s="109" t="s">
        <v>319</v>
      </c>
      <c r="AD260" s="300" t="s">
        <v>831</v>
      </c>
      <c r="AE260" s="300" t="s">
        <v>320</v>
      </c>
      <c r="AF260" s="301">
        <f>AE260-AD260</f>
        <v>-23</v>
      </c>
      <c r="AG260" s="302">
        <f>IF(AI260="SI", 0,J260)</f>
        <v>388.33</v>
      </c>
      <c r="AH260" s="303">
        <f>AG260*AF260</f>
        <v>-8931.59</v>
      </c>
      <c r="AI260" s="304" t="s">
        <v>131</v>
      </c>
    </row>
    <row r="261" spans="1:35" x14ac:dyDescent="0.2">
      <c r="A261" s="108">
        <v>2021</v>
      </c>
      <c r="B261" s="108">
        <v>190</v>
      </c>
      <c r="C261" s="109" t="s">
        <v>698</v>
      </c>
      <c r="D261" s="297" t="s">
        <v>832</v>
      </c>
      <c r="E261" s="109" t="s">
        <v>689</v>
      </c>
      <c r="F261" s="298" t="s">
        <v>833</v>
      </c>
      <c r="G261" s="112">
        <v>951.6</v>
      </c>
      <c r="H261" s="112">
        <v>171.6</v>
      </c>
      <c r="I261" s="107" t="s">
        <v>121</v>
      </c>
      <c r="J261" s="112">
        <f>IF(I261="SI", G261-H261,G261)</f>
        <v>780</v>
      </c>
      <c r="K261" s="299" t="s">
        <v>834</v>
      </c>
      <c r="L261" s="108">
        <v>2021</v>
      </c>
      <c r="M261" s="108">
        <v>2042</v>
      </c>
      <c r="N261" s="109" t="s">
        <v>690</v>
      </c>
      <c r="O261" s="111" t="s">
        <v>835</v>
      </c>
      <c r="P261" s="109" t="s">
        <v>836</v>
      </c>
      <c r="Q261" s="109" t="s">
        <v>125</v>
      </c>
      <c r="R261" s="108">
        <v>1</v>
      </c>
      <c r="S261" s="111" t="s">
        <v>166</v>
      </c>
      <c r="T261" s="108">
        <v>1010103</v>
      </c>
      <c r="U261" s="108">
        <v>30</v>
      </c>
      <c r="V261" s="108">
        <v>1070</v>
      </c>
      <c r="W261" s="108">
        <v>99</v>
      </c>
      <c r="X261" s="113">
        <v>2021</v>
      </c>
      <c r="Y261" s="113">
        <v>76</v>
      </c>
      <c r="Z261" s="113">
        <v>0</v>
      </c>
      <c r="AA261" s="114" t="s">
        <v>319</v>
      </c>
      <c r="AB261" s="108">
        <v>438</v>
      </c>
      <c r="AC261" s="109" t="s">
        <v>319</v>
      </c>
      <c r="AD261" s="300" t="s">
        <v>837</v>
      </c>
      <c r="AE261" s="300" t="s">
        <v>320</v>
      </c>
      <c r="AF261" s="301">
        <f>AE261-AD261</f>
        <v>-21</v>
      </c>
      <c r="AG261" s="302">
        <f>IF(AI261="SI", 0,J261)</f>
        <v>780</v>
      </c>
      <c r="AH261" s="303">
        <f>AG261*AF261</f>
        <v>-16380</v>
      </c>
      <c r="AI261" s="304" t="s">
        <v>131</v>
      </c>
    </row>
    <row r="262" spans="1:35" x14ac:dyDescent="0.2">
      <c r="A262" s="108">
        <v>2021</v>
      </c>
      <c r="B262" s="108">
        <v>191</v>
      </c>
      <c r="C262" s="109" t="s">
        <v>698</v>
      </c>
      <c r="D262" s="297" t="s">
        <v>838</v>
      </c>
      <c r="E262" s="109" t="s">
        <v>600</v>
      </c>
      <c r="F262" s="298" t="s">
        <v>839</v>
      </c>
      <c r="G262" s="112">
        <v>1449.36</v>
      </c>
      <c r="H262" s="112">
        <v>261.36</v>
      </c>
      <c r="I262" s="107" t="s">
        <v>121</v>
      </c>
      <c r="J262" s="112">
        <f>IF(I262="SI", G262-H262,G262)</f>
        <v>1188</v>
      </c>
      <c r="K262" s="299" t="s">
        <v>840</v>
      </c>
      <c r="L262" s="108">
        <v>2021</v>
      </c>
      <c r="M262" s="108">
        <v>2049</v>
      </c>
      <c r="N262" s="109" t="s">
        <v>690</v>
      </c>
      <c r="O262" s="111" t="s">
        <v>164</v>
      </c>
      <c r="P262" s="109" t="s">
        <v>165</v>
      </c>
      <c r="Q262" s="109" t="s">
        <v>125</v>
      </c>
      <c r="R262" s="108">
        <v>1</v>
      </c>
      <c r="S262" s="111" t="s">
        <v>166</v>
      </c>
      <c r="T262" s="108">
        <v>1010203</v>
      </c>
      <c r="U262" s="108">
        <v>140</v>
      </c>
      <c r="V262" s="108">
        <v>1043</v>
      </c>
      <c r="W262" s="108">
        <v>7</v>
      </c>
      <c r="X262" s="113">
        <v>2021</v>
      </c>
      <c r="Y262" s="113">
        <v>64</v>
      </c>
      <c r="Z262" s="113">
        <v>0</v>
      </c>
      <c r="AA262" s="114" t="s">
        <v>319</v>
      </c>
      <c r="AB262" s="108">
        <v>444</v>
      </c>
      <c r="AC262" s="109" t="s">
        <v>319</v>
      </c>
      <c r="AD262" s="300" t="s">
        <v>841</v>
      </c>
      <c r="AE262" s="300" t="s">
        <v>320</v>
      </c>
      <c r="AF262" s="301">
        <f>AE262-AD262</f>
        <v>-20</v>
      </c>
      <c r="AG262" s="302">
        <f>IF(AI262="SI", 0,J262)</f>
        <v>1188</v>
      </c>
      <c r="AH262" s="303">
        <f>AG262*AF262</f>
        <v>-23760</v>
      </c>
      <c r="AI262" s="304" t="s">
        <v>131</v>
      </c>
    </row>
    <row r="263" spans="1:35" x14ac:dyDescent="0.2">
      <c r="A263" s="108">
        <v>2021</v>
      </c>
      <c r="B263" s="108">
        <v>192</v>
      </c>
      <c r="C263" s="109" t="s">
        <v>698</v>
      </c>
      <c r="D263" s="297" t="s">
        <v>842</v>
      </c>
      <c r="E263" s="109" t="s">
        <v>689</v>
      </c>
      <c r="F263" s="298" t="s">
        <v>843</v>
      </c>
      <c r="G263" s="112">
        <v>686.86</v>
      </c>
      <c r="H263" s="112">
        <v>123.86</v>
      </c>
      <c r="I263" s="107" t="s">
        <v>121</v>
      </c>
      <c r="J263" s="112">
        <f>IF(I263="SI", G263-H263,G263)</f>
        <v>563</v>
      </c>
      <c r="K263" s="299" t="s">
        <v>844</v>
      </c>
      <c r="L263" s="108">
        <v>2021</v>
      </c>
      <c r="M263" s="108">
        <v>2048</v>
      </c>
      <c r="N263" s="109" t="s">
        <v>690</v>
      </c>
      <c r="O263" s="111" t="s">
        <v>835</v>
      </c>
      <c r="P263" s="109" t="s">
        <v>836</v>
      </c>
      <c r="Q263" s="109" t="s">
        <v>125</v>
      </c>
      <c r="R263" s="108">
        <v>2</v>
      </c>
      <c r="S263" s="111" t="s">
        <v>138</v>
      </c>
      <c r="T263" s="108">
        <v>1010503</v>
      </c>
      <c r="U263" s="108">
        <v>470</v>
      </c>
      <c r="V263" s="108">
        <v>1156</v>
      </c>
      <c r="W263" s="108">
        <v>1</v>
      </c>
      <c r="X263" s="113">
        <v>2021</v>
      </c>
      <c r="Y263" s="113">
        <v>44</v>
      </c>
      <c r="Z263" s="113">
        <v>1</v>
      </c>
      <c r="AA263" s="114" t="s">
        <v>319</v>
      </c>
      <c r="AB263" s="108">
        <v>448</v>
      </c>
      <c r="AC263" s="109" t="s">
        <v>319</v>
      </c>
      <c r="AD263" s="300" t="s">
        <v>837</v>
      </c>
      <c r="AE263" s="300" t="s">
        <v>320</v>
      </c>
      <c r="AF263" s="301">
        <f>AE263-AD263</f>
        <v>-21</v>
      </c>
      <c r="AG263" s="302">
        <f>IF(AI263="SI", 0,J263)</f>
        <v>563</v>
      </c>
      <c r="AH263" s="303">
        <f>AG263*AF263</f>
        <v>-11823</v>
      </c>
      <c r="AI263" s="304" t="s">
        <v>131</v>
      </c>
    </row>
    <row r="264" spans="1:35" x14ac:dyDescent="0.2">
      <c r="A264" s="108">
        <v>2021</v>
      </c>
      <c r="B264" s="108">
        <v>193</v>
      </c>
      <c r="C264" s="109" t="s">
        <v>698</v>
      </c>
      <c r="D264" s="297" t="s">
        <v>845</v>
      </c>
      <c r="E264" s="109" t="s">
        <v>600</v>
      </c>
      <c r="F264" s="298" t="s">
        <v>846</v>
      </c>
      <c r="G264" s="112">
        <v>3574.04</v>
      </c>
      <c r="H264" s="112">
        <v>337.25</v>
      </c>
      <c r="I264" s="107" t="s">
        <v>121</v>
      </c>
      <c r="J264" s="112">
        <f>IF(I264="SI", G264-H264,G264)</f>
        <v>3236.79</v>
      </c>
      <c r="K264" s="299" t="s">
        <v>125</v>
      </c>
      <c r="L264" s="108">
        <v>2021</v>
      </c>
      <c r="M264" s="108">
        <v>2052</v>
      </c>
      <c r="N264" s="109" t="s">
        <v>690</v>
      </c>
      <c r="O264" s="111" t="s">
        <v>151</v>
      </c>
      <c r="P264" s="109" t="s">
        <v>152</v>
      </c>
      <c r="Q264" s="109" t="s">
        <v>125</v>
      </c>
      <c r="R264" s="108">
        <v>4</v>
      </c>
      <c r="S264" s="111" t="s">
        <v>126</v>
      </c>
      <c r="T264" s="108">
        <v>1090505</v>
      </c>
      <c r="U264" s="108">
        <v>3570</v>
      </c>
      <c r="V264" s="108">
        <v>1737</v>
      </c>
      <c r="W264" s="108">
        <v>99</v>
      </c>
      <c r="X264" s="113">
        <v>2021</v>
      </c>
      <c r="Y264" s="113">
        <v>58</v>
      </c>
      <c r="Z264" s="113">
        <v>0</v>
      </c>
      <c r="AA264" s="114" t="s">
        <v>319</v>
      </c>
      <c r="AB264" s="108">
        <v>458</v>
      </c>
      <c r="AC264" s="109" t="s">
        <v>319</v>
      </c>
      <c r="AD264" s="300" t="s">
        <v>821</v>
      </c>
      <c r="AE264" s="300" t="s">
        <v>320</v>
      </c>
      <c r="AF264" s="301">
        <f>AE264-AD264</f>
        <v>-17</v>
      </c>
      <c r="AG264" s="302">
        <f>IF(AI264="SI", 0,J264)</f>
        <v>3236.79</v>
      </c>
      <c r="AH264" s="303">
        <f>AG264*AF264</f>
        <v>-55025.43</v>
      </c>
      <c r="AI264" s="304" t="s">
        <v>131</v>
      </c>
    </row>
    <row r="265" spans="1:35" x14ac:dyDescent="0.2">
      <c r="A265" s="108">
        <v>2021</v>
      </c>
      <c r="B265" s="108">
        <v>194</v>
      </c>
      <c r="C265" s="109" t="s">
        <v>698</v>
      </c>
      <c r="D265" s="297" t="s">
        <v>847</v>
      </c>
      <c r="E265" s="109" t="s">
        <v>689</v>
      </c>
      <c r="F265" s="298" t="s">
        <v>848</v>
      </c>
      <c r="G265" s="112">
        <v>1830</v>
      </c>
      <c r="H265" s="112">
        <v>330</v>
      </c>
      <c r="I265" s="107" t="s">
        <v>121</v>
      </c>
      <c r="J265" s="112">
        <f>IF(I265="SI", G265-H265,G265)</f>
        <v>1500</v>
      </c>
      <c r="K265" s="299" t="s">
        <v>849</v>
      </c>
      <c r="L265" s="108">
        <v>2021</v>
      </c>
      <c r="M265" s="108">
        <v>2043</v>
      </c>
      <c r="N265" s="109" t="s">
        <v>690</v>
      </c>
      <c r="O265" s="111" t="s">
        <v>835</v>
      </c>
      <c r="P265" s="109" t="s">
        <v>836</v>
      </c>
      <c r="Q265" s="109" t="s">
        <v>125</v>
      </c>
      <c r="R265" s="108">
        <v>2</v>
      </c>
      <c r="S265" s="111" t="s">
        <v>138</v>
      </c>
      <c r="T265" s="108">
        <v>2010501</v>
      </c>
      <c r="U265" s="108">
        <v>6130</v>
      </c>
      <c r="V265" s="108">
        <v>3063</v>
      </c>
      <c r="W265" s="108">
        <v>99</v>
      </c>
      <c r="X265" s="113">
        <v>2020</v>
      </c>
      <c r="Y265" s="113">
        <v>215</v>
      </c>
      <c r="Z265" s="113">
        <v>0</v>
      </c>
      <c r="AA265" s="114" t="s">
        <v>319</v>
      </c>
      <c r="AB265" s="108">
        <v>449</v>
      </c>
      <c r="AC265" s="109" t="s">
        <v>319</v>
      </c>
      <c r="AD265" s="300" t="s">
        <v>837</v>
      </c>
      <c r="AE265" s="300" t="s">
        <v>320</v>
      </c>
      <c r="AF265" s="301">
        <f>AE265-AD265</f>
        <v>-21</v>
      </c>
      <c r="AG265" s="302">
        <f>IF(AI265="SI", 0,J265)</f>
        <v>1500</v>
      </c>
      <c r="AH265" s="303">
        <f>AG265*AF265</f>
        <v>-31500</v>
      </c>
      <c r="AI265" s="304" t="s">
        <v>131</v>
      </c>
    </row>
    <row r="266" spans="1:35" x14ac:dyDescent="0.2">
      <c r="A266" s="108">
        <v>2021</v>
      </c>
      <c r="B266" s="108">
        <v>195</v>
      </c>
      <c r="C266" s="109" t="s">
        <v>698</v>
      </c>
      <c r="D266" s="297" t="s">
        <v>850</v>
      </c>
      <c r="E266" s="109" t="s">
        <v>640</v>
      </c>
      <c r="F266" s="298" t="s">
        <v>444</v>
      </c>
      <c r="G266" s="112">
        <v>230.97</v>
      </c>
      <c r="H266" s="112">
        <v>41.65</v>
      </c>
      <c r="I266" s="107" t="s">
        <v>121</v>
      </c>
      <c r="J266" s="112">
        <f>IF(I266="SI", G266-H266,G266)</f>
        <v>189.32</v>
      </c>
      <c r="K266" s="299" t="s">
        <v>282</v>
      </c>
      <c r="L266" s="108">
        <v>2021</v>
      </c>
      <c r="M266" s="108">
        <v>2053</v>
      </c>
      <c r="N266" s="109" t="s">
        <v>690</v>
      </c>
      <c r="O266" s="111" t="s">
        <v>445</v>
      </c>
      <c r="P266" s="109" t="s">
        <v>446</v>
      </c>
      <c r="Q266" s="109" t="s">
        <v>125</v>
      </c>
      <c r="R266" s="108">
        <v>2</v>
      </c>
      <c r="S266" s="111" t="s">
        <v>138</v>
      </c>
      <c r="T266" s="108">
        <v>1080203</v>
      </c>
      <c r="U266" s="108">
        <v>2890</v>
      </c>
      <c r="V266" s="108">
        <v>1937</v>
      </c>
      <c r="W266" s="108">
        <v>99</v>
      </c>
      <c r="X266" s="113">
        <v>2021</v>
      </c>
      <c r="Y266" s="113">
        <v>355</v>
      </c>
      <c r="Z266" s="113">
        <v>0</v>
      </c>
      <c r="AA266" s="114" t="s">
        <v>319</v>
      </c>
      <c r="AB266" s="108">
        <v>424</v>
      </c>
      <c r="AC266" s="109" t="s">
        <v>319</v>
      </c>
      <c r="AD266" s="300" t="s">
        <v>851</v>
      </c>
      <c r="AE266" s="300" t="s">
        <v>852</v>
      </c>
      <c r="AF266" s="301">
        <f>AE266-AD266</f>
        <v>-19</v>
      </c>
      <c r="AG266" s="302">
        <f>IF(AI266="SI", 0,J266)</f>
        <v>189.32</v>
      </c>
      <c r="AH266" s="303">
        <f>AG266*AF266</f>
        <v>-3597.08</v>
      </c>
      <c r="AI266" s="304" t="s">
        <v>131</v>
      </c>
    </row>
    <row r="267" spans="1:35" x14ac:dyDescent="0.2">
      <c r="A267" s="108">
        <v>2021</v>
      </c>
      <c r="B267" s="108">
        <v>196</v>
      </c>
      <c r="C267" s="109" t="s">
        <v>698</v>
      </c>
      <c r="D267" s="297" t="s">
        <v>853</v>
      </c>
      <c r="E267" s="109" t="s">
        <v>600</v>
      </c>
      <c r="F267" s="298" t="s">
        <v>854</v>
      </c>
      <c r="G267" s="112">
        <v>973.87</v>
      </c>
      <c r="H267" s="112">
        <v>175.62</v>
      </c>
      <c r="I267" s="107" t="s">
        <v>121</v>
      </c>
      <c r="J267" s="112">
        <f>IF(I267="SI", G267-H267,G267)</f>
        <v>798.25</v>
      </c>
      <c r="K267" s="299" t="s">
        <v>301</v>
      </c>
      <c r="L267" s="108">
        <v>2021</v>
      </c>
      <c r="M267" s="108">
        <v>2054</v>
      </c>
      <c r="N267" s="109" t="s">
        <v>690</v>
      </c>
      <c r="O267" s="111" t="s">
        <v>297</v>
      </c>
      <c r="P267" s="109" t="s">
        <v>298</v>
      </c>
      <c r="Q267" s="109" t="s">
        <v>125</v>
      </c>
      <c r="R267" s="108">
        <v>1</v>
      </c>
      <c r="S267" s="111" t="s">
        <v>166</v>
      </c>
      <c r="T267" s="108">
        <v>1010203</v>
      </c>
      <c r="U267" s="108">
        <v>140</v>
      </c>
      <c r="V267" s="108">
        <v>1043</v>
      </c>
      <c r="W267" s="108">
        <v>7</v>
      </c>
      <c r="X267" s="113">
        <v>2021</v>
      </c>
      <c r="Y267" s="113">
        <v>289</v>
      </c>
      <c r="Z267" s="113">
        <v>0</v>
      </c>
      <c r="AA267" s="114" t="s">
        <v>319</v>
      </c>
      <c r="AB267" s="108">
        <v>437</v>
      </c>
      <c r="AC267" s="109" t="s">
        <v>319</v>
      </c>
      <c r="AD267" s="300" t="s">
        <v>851</v>
      </c>
      <c r="AE267" s="300" t="s">
        <v>320</v>
      </c>
      <c r="AF267" s="301">
        <f>AE267-AD267</f>
        <v>-18</v>
      </c>
      <c r="AG267" s="302">
        <f>IF(AI267="SI", 0,J267)</f>
        <v>798.25</v>
      </c>
      <c r="AH267" s="303">
        <f>AG267*AF267</f>
        <v>-14368.5</v>
      </c>
      <c r="AI267" s="304" t="s">
        <v>131</v>
      </c>
    </row>
    <row r="268" spans="1:35" x14ac:dyDescent="0.2">
      <c r="A268" s="108">
        <v>2021</v>
      </c>
      <c r="B268" s="108">
        <v>197</v>
      </c>
      <c r="C268" s="109" t="s">
        <v>698</v>
      </c>
      <c r="D268" s="297" t="s">
        <v>855</v>
      </c>
      <c r="E268" s="109" t="s">
        <v>600</v>
      </c>
      <c r="F268" s="298" t="s">
        <v>856</v>
      </c>
      <c r="G268" s="112">
        <v>1310.4000000000001</v>
      </c>
      <c r="H268" s="112">
        <v>50.4</v>
      </c>
      <c r="I268" s="107" t="s">
        <v>121</v>
      </c>
      <c r="J268" s="112">
        <f>IF(I268="SI", G268-H268,G268)</f>
        <v>1260</v>
      </c>
      <c r="K268" s="299" t="s">
        <v>122</v>
      </c>
      <c r="L268" s="108">
        <v>2021</v>
      </c>
      <c r="M268" s="108">
        <v>2047</v>
      </c>
      <c r="N268" s="109" t="s">
        <v>690</v>
      </c>
      <c r="O268" s="111" t="s">
        <v>123</v>
      </c>
      <c r="P268" s="109" t="s">
        <v>124</v>
      </c>
      <c r="Q268" s="109" t="s">
        <v>125</v>
      </c>
      <c r="R268" s="108">
        <v>4</v>
      </c>
      <c r="S268" s="111" t="s">
        <v>126</v>
      </c>
      <c r="T268" s="108">
        <v>1040503</v>
      </c>
      <c r="U268" s="108">
        <v>1900</v>
      </c>
      <c r="V268" s="108">
        <v>1416</v>
      </c>
      <c r="W268" s="108">
        <v>99</v>
      </c>
      <c r="X268" s="113">
        <v>2021</v>
      </c>
      <c r="Y268" s="113">
        <v>226</v>
      </c>
      <c r="Z268" s="113">
        <v>0</v>
      </c>
      <c r="AA268" s="114" t="s">
        <v>319</v>
      </c>
      <c r="AB268" s="108">
        <v>463</v>
      </c>
      <c r="AC268" s="109" t="s">
        <v>319</v>
      </c>
      <c r="AD268" s="300" t="s">
        <v>821</v>
      </c>
      <c r="AE268" s="300" t="s">
        <v>320</v>
      </c>
      <c r="AF268" s="301">
        <f>AE268-AD268</f>
        <v>-17</v>
      </c>
      <c r="AG268" s="302">
        <f>IF(AI268="SI", 0,J268)</f>
        <v>1260</v>
      </c>
      <c r="AH268" s="303">
        <f>AG268*AF268</f>
        <v>-21420</v>
      </c>
      <c r="AI268" s="304" t="s">
        <v>131</v>
      </c>
    </row>
    <row r="269" spans="1:35" x14ac:dyDescent="0.2">
      <c r="A269" s="108">
        <v>2021</v>
      </c>
      <c r="B269" s="108">
        <v>197</v>
      </c>
      <c r="C269" s="109" t="s">
        <v>698</v>
      </c>
      <c r="D269" s="297" t="s">
        <v>855</v>
      </c>
      <c r="E269" s="109" t="s">
        <v>600</v>
      </c>
      <c r="F269" s="298" t="s">
        <v>856</v>
      </c>
      <c r="G269" s="112">
        <v>634.29999999999995</v>
      </c>
      <c r="H269" s="112">
        <v>24.4</v>
      </c>
      <c r="I269" s="107" t="s">
        <v>121</v>
      </c>
      <c r="J269" s="112">
        <f>IF(I269="SI", G269-H269,G269)</f>
        <v>609.9</v>
      </c>
      <c r="K269" s="299" t="s">
        <v>122</v>
      </c>
      <c r="L269" s="108">
        <v>2021</v>
      </c>
      <c r="M269" s="108">
        <v>2047</v>
      </c>
      <c r="N269" s="109" t="s">
        <v>690</v>
      </c>
      <c r="O269" s="111" t="s">
        <v>123</v>
      </c>
      <c r="P269" s="109" t="s">
        <v>124</v>
      </c>
      <c r="Q269" s="109" t="s">
        <v>125</v>
      </c>
      <c r="R269" s="108">
        <v>4</v>
      </c>
      <c r="S269" s="111" t="s">
        <v>126</v>
      </c>
      <c r="T269" s="108">
        <v>1040503</v>
      </c>
      <c r="U269" s="108">
        <v>1900</v>
      </c>
      <c r="V269" s="108">
        <v>1417</v>
      </c>
      <c r="W269" s="108">
        <v>99</v>
      </c>
      <c r="X269" s="113">
        <v>2021</v>
      </c>
      <c r="Y269" s="113">
        <v>227</v>
      </c>
      <c r="Z269" s="113">
        <v>0</v>
      </c>
      <c r="AA269" s="114" t="s">
        <v>319</v>
      </c>
      <c r="AB269" s="108">
        <v>464</v>
      </c>
      <c r="AC269" s="109" t="s">
        <v>319</v>
      </c>
      <c r="AD269" s="300" t="s">
        <v>821</v>
      </c>
      <c r="AE269" s="300" t="s">
        <v>320</v>
      </c>
      <c r="AF269" s="301">
        <f>AE269-AD269</f>
        <v>-17</v>
      </c>
      <c r="AG269" s="302">
        <f>IF(AI269="SI", 0,J269)</f>
        <v>609.9</v>
      </c>
      <c r="AH269" s="303">
        <f>AG269*AF269</f>
        <v>-10368.299999999999</v>
      </c>
      <c r="AI269" s="304" t="s">
        <v>131</v>
      </c>
    </row>
    <row r="270" spans="1:35" x14ac:dyDescent="0.2">
      <c r="A270" s="108">
        <v>2021</v>
      </c>
      <c r="B270" s="108">
        <v>197</v>
      </c>
      <c r="C270" s="109" t="s">
        <v>698</v>
      </c>
      <c r="D270" s="297" t="s">
        <v>855</v>
      </c>
      <c r="E270" s="109" t="s">
        <v>600</v>
      </c>
      <c r="F270" s="298" t="s">
        <v>856</v>
      </c>
      <c r="G270" s="112">
        <v>187.2</v>
      </c>
      <c r="H270" s="112">
        <v>7.2</v>
      </c>
      <c r="I270" s="107" t="s">
        <v>121</v>
      </c>
      <c r="J270" s="112">
        <f>IF(I270="SI", G270-H270,G270)</f>
        <v>180</v>
      </c>
      <c r="K270" s="299" t="s">
        <v>122</v>
      </c>
      <c r="L270" s="108">
        <v>2021</v>
      </c>
      <c r="M270" s="108">
        <v>2047</v>
      </c>
      <c r="N270" s="109" t="s">
        <v>690</v>
      </c>
      <c r="O270" s="111" t="s">
        <v>123</v>
      </c>
      <c r="P270" s="109" t="s">
        <v>124</v>
      </c>
      <c r="Q270" s="109" t="s">
        <v>125</v>
      </c>
      <c r="R270" s="108">
        <v>4</v>
      </c>
      <c r="S270" s="111" t="s">
        <v>126</v>
      </c>
      <c r="T270" s="108">
        <v>1040503</v>
      </c>
      <c r="U270" s="108">
        <v>1900</v>
      </c>
      <c r="V270" s="108">
        <v>1418</v>
      </c>
      <c r="W270" s="108">
        <v>99</v>
      </c>
      <c r="X270" s="113">
        <v>2021</v>
      </c>
      <c r="Y270" s="113">
        <v>228</v>
      </c>
      <c r="Z270" s="113">
        <v>0</v>
      </c>
      <c r="AA270" s="114" t="s">
        <v>319</v>
      </c>
      <c r="AB270" s="108">
        <v>465</v>
      </c>
      <c r="AC270" s="109" t="s">
        <v>319</v>
      </c>
      <c r="AD270" s="300" t="s">
        <v>821</v>
      </c>
      <c r="AE270" s="300" t="s">
        <v>320</v>
      </c>
      <c r="AF270" s="301">
        <f>AE270-AD270</f>
        <v>-17</v>
      </c>
      <c r="AG270" s="302">
        <f>IF(AI270="SI", 0,J270)</f>
        <v>180</v>
      </c>
      <c r="AH270" s="303">
        <f>AG270*AF270</f>
        <v>-3060</v>
      </c>
      <c r="AI270" s="304" t="s">
        <v>131</v>
      </c>
    </row>
    <row r="271" spans="1:35" x14ac:dyDescent="0.2">
      <c r="A271" s="108">
        <v>2021</v>
      </c>
      <c r="B271" s="108">
        <v>197</v>
      </c>
      <c r="C271" s="109" t="s">
        <v>698</v>
      </c>
      <c r="D271" s="297" t="s">
        <v>855</v>
      </c>
      <c r="E271" s="109" t="s">
        <v>600</v>
      </c>
      <c r="F271" s="298" t="s">
        <v>856</v>
      </c>
      <c r="G271" s="112">
        <v>78</v>
      </c>
      <c r="H271" s="112">
        <v>3</v>
      </c>
      <c r="I271" s="107" t="s">
        <v>121</v>
      </c>
      <c r="J271" s="112">
        <f>IF(I271="SI", G271-H271,G271)</f>
        <v>75</v>
      </c>
      <c r="K271" s="299" t="s">
        <v>122</v>
      </c>
      <c r="L271" s="108">
        <v>2021</v>
      </c>
      <c r="M271" s="108">
        <v>2047</v>
      </c>
      <c r="N271" s="109" t="s">
        <v>690</v>
      </c>
      <c r="O271" s="111" t="s">
        <v>123</v>
      </c>
      <c r="P271" s="109" t="s">
        <v>124</v>
      </c>
      <c r="Q271" s="109" t="s">
        <v>125</v>
      </c>
      <c r="R271" s="108">
        <v>4</v>
      </c>
      <c r="S271" s="111" t="s">
        <v>126</v>
      </c>
      <c r="T271" s="108">
        <v>1010203</v>
      </c>
      <c r="U271" s="108">
        <v>140</v>
      </c>
      <c r="V271" s="108">
        <v>1066</v>
      </c>
      <c r="W271" s="108">
        <v>99</v>
      </c>
      <c r="X271" s="113">
        <v>2021</v>
      </c>
      <c r="Y271" s="113">
        <v>229</v>
      </c>
      <c r="Z271" s="113">
        <v>0</v>
      </c>
      <c r="AA271" s="114" t="s">
        <v>319</v>
      </c>
      <c r="AB271" s="108">
        <v>461</v>
      </c>
      <c r="AC271" s="109" t="s">
        <v>319</v>
      </c>
      <c r="AD271" s="300" t="s">
        <v>821</v>
      </c>
      <c r="AE271" s="300" t="s">
        <v>320</v>
      </c>
      <c r="AF271" s="301">
        <f>AE271-AD271</f>
        <v>-17</v>
      </c>
      <c r="AG271" s="302">
        <f>IF(AI271="SI", 0,J271)</f>
        <v>75</v>
      </c>
      <c r="AH271" s="303">
        <f>AG271*AF271</f>
        <v>-1275</v>
      </c>
      <c r="AI271" s="304" t="s">
        <v>131</v>
      </c>
    </row>
    <row r="272" spans="1:35" x14ac:dyDescent="0.2">
      <c r="A272" s="108">
        <v>2021</v>
      </c>
      <c r="B272" s="108">
        <v>198</v>
      </c>
      <c r="C272" s="109" t="s">
        <v>698</v>
      </c>
      <c r="D272" s="297" t="s">
        <v>857</v>
      </c>
      <c r="E272" s="109" t="s">
        <v>600</v>
      </c>
      <c r="F272" s="298" t="s">
        <v>858</v>
      </c>
      <c r="G272" s="112">
        <v>134.19999999999999</v>
      </c>
      <c r="H272" s="112">
        <v>24.2</v>
      </c>
      <c r="I272" s="107" t="s">
        <v>121</v>
      </c>
      <c r="J272" s="112">
        <f>IF(I272="SI", G272-H272,G272)</f>
        <v>109.99999999999999</v>
      </c>
      <c r="K272" s="299" t="s">
        <v>859</v>
      </c>
      <c r="L272" s="108">
        <v>2021</v>
      </c>
      <c r="M272" s="108">
        <v>2046</v>
      </c>
      <c r="N272" s="109" t="s">
        <v>690</v>
      </c>
      <c r="O272" s="111" t="s">
        <v>860</v>
      </c>
      <c r="P272" s="109" t="s">
        <v>861</v>
      </c>
      <c r="Q272" s="109" t="s">
        <v>125</v>
      </c>
      <c r="R272" s="108">
        <v>4</v>
      </c>
      <c r="S272" s="111" t="s">
        <v>126</v>
      </c>
      <c r="T272" s="108">
        <v>1040203</v>
      </c>
      <c r="U272" s="108">
        <v>1570</v>
      </c>
      <c r="V272" s="108">
        <v>1366</v>
      </c>
      <c r="W272" s="108">
        <v>1</v>
      </c>
      <c r="X272" s="113">
        <v>2021</v>
      </c>
      <c r="Y272" s="113">
        <v>39</v>
      </c>
      <c r="Z272" s="113">
        <v>1</v>
      </c>
      <c r="AA272" s="114" t="s">
        <v>319</v>
      </c>
      <c r="AB272" s="108">
        <v>455</v>
      </c>
      <c r="AC272" s="109" t="s">
        <v>319</v>
      </c>
      <c r="AD272" s="300" t="s">
        <v>851</v>
      </c>
      <c r="AE272" s="300" t="s">
        <v>320</v>
      </c>
      <c r="AF272" s="301">
        <f>AE272-AD272</f>
        <v>-18</v>
      </c>
      <c r="AG272" s="302">
        <f>IF(AI272="SI", 0,J272)</f>
        <v>109.99999999999999</v>
      </c>
      <c r="AH272" s="303">
        <f>AG272*AF272</f>
        <v>-1979.9999999999998</v>
      </c>
      <c r="AI272" s="304" t="s">
        <v>131</v>
      </c>
    </row>
    <row r="273" spans="1:35" x14ac:dyDescent="0.2">
      <c r="A273" s="108">
        <v>2021</v>
      </c>
      <c r="B273" s="108">
        <v>199</v>
      </c>
      <c r="C273" s="109" t="s">
        <v>698</v>
      </c>
      <c r="D273" s="297" t="s">
        <v>862</v>
      </c>
      <c r="E273" s="109" t="s">
        <v>600</v>
      </c>
      <c r="F273" s="298" t="s">
        <v>510</v>
      </c>
      <c r="G273" s="112">
        <v>352.58</v>
      </c>
      <c r="H273" s="112">
        <v>63.58</v>
      </c>
      <c r="I273" s="107" t="s">
        <v>121</v>
      </c>
      <c r="J273" s="112">
        <f>IF(I273="SI", G273-H273,G273)</f>
        <v>289</v>
      </c>
      <c r="K273" s="299" t="s">
        <v>511</v>
      </c>
      <c r="L273" s="108">
        <v>2021</v>
      </c>
      <c r="M273" s="108">
        <v>2028</v>
      </c>
      <c r="N273" s="109" t="s">
        <v>814</v>
      </c>
      <c r="O273" s="111" t="s">
        <v>164</v>
      </c>
      <c r="P273" s="109" t="s">
        <v>165</v>
      </c>
      <c r="Q273" s="109" t="s">
        <v>125</v>
      </c>
      <c r="R273" s="108">
        <v>1</v>
      </c>
      <c r="S273" s="111" t="s">
        <v>166</v>
      </c>
      <c r="T273" s="108">
        <v>1010203</v>
      </c>
      <c r="U273" s="108">
        <v>140</v>
      </c>
      <c r="V273" s="108">
        <v>1043</v>
      </c>
      <c r="W273" s="108">
        <v>1</v>
      </c>
      <c r="X273" s="113">
        <v>2021</v>
      </c>
      <c r="Y273" s="113">
        <v>343</v>
      </c>
      <c r="Z273" s="113">
        <v>0</v>
      </c>
      <c r="AA273" s="114" t="s">
        <v>319</v>
      </c>
      <c r="AB273" s="108">
        <v>443</v>
      </c>
      <c r="AC273" s="109" t="s">
        <v>319</v>
      </c>
      <c r="AD273" s="300" t="s">
        <v>841</v>
      </c>
      <c r="AE273" s="300" t="s">
        <v>320</v>
      </c>
      <c r="AF273" s="301">
        <f>AE273-AD273</f>
        <v>-20</v>
      </c>
      <c r="AG273" s="302">
        <f>IF(AI273="SI", 0,J273)</f>
        <v>289</v>
      </c>
      <c r="AH273" s="303">
        <f>AG273*AF273</f>
        <v>-5780</v>
      </c>
      <c r="AI273" s="304" t="s">
        <v>131</v>
      </c>
    </row>
    <row r="274" spans="1:35" x14ac:dyDescent="0.2">
      <c r="A274" s="108">
        <v>2021</v>
      </c>
      <c r="B274" s="108">
        <v>200</v>
      </c>
      <c r="C274" s="109" t="s">
        <v>698</v>
      </c>
      <c r="D274" s="297" t="s">
        <v>863</v>
      </c>
      <c r="E274" s="109" t="s">
        <v>600</v>
      </c>
      <c r="F274" s="298" t="s">
        <v>864</v>
      </c>
      <c r="G274" s="112">
        <v>219.6</v>
      </c>
      <c r="H274" s="112">
        <v>39.6</v>
      </c>
      <c r="I274" s="107" t="s">
        <v>121</v>
      </c>
      <c r="J274" s="112">
        <f>IF(I274="SI", G274-H274,G274)</f>
        <v>180</v>
      </c>
      <c r="K274" s="299" t="s">
        <v>508</v>
      </c>
      <c r="L274" s="108">
        <v>2021</v>
      </c>
      <c r="M274" s="108">
        <v>2029</v>
      </c>
      <c r="N274" s="109" t="s">
        <v>814</v>
      </c>
      <c r="O274" s="111" t="s">
        <v>164</v>
      </c>
      <c r="P274" s="109" t="s">
        <v>165</v>
      </c>
      <c r="Q274" s="109" t="s">
        <v>125</v>
      </c>
      <c r="R274" s="108">
        <v>1</v>
      </c>
      <c r="S274" s="111" t="s">
        <v>166</v>
      </c>
      <c r="T274" s="108">
        <v>1100403</v>
      </c>
      <c r="U274" s="108">
        <v>4100</v>
      </c>
      <c r="V274" s="108">
        <v>1574</v>
      </c>
      <c r="W274" s="108">
        <v>1</v>
      </c>
      <c r="X274" s="113">
        <v>2021</v>
      </c>
      <c r="Y274" s="113">
        <v>349</v>
      </c>
      <c r="Z274" s="113">
        <v>0</v>
      </c>
      <c r="AA274" s="114" t="s">
        <v>319</v>
      </c>
      <c r="AB274" s="108">
        <v>457</v>
      </c>
      <c r="AC274" s="109" t="s">
        <v>319</v>
      </c>
      <c r="AD274" s="300" t="s">
        <v>841</v>
      </c>
      <c r="AE274" s="300" t="s">
        <v>320</v>
      </c>
      <c r="AF274" s="301">
        <f>AE274-AD274</f>
        <v>-20</v>
      </c>
      <c r="AG274" s="302">
        <f>IF(AI274="SI", 0,J274)</f>
        <v>180</v>
      </c>
      <c r="AH274" s="303">
        <f>AG274*AF274</f>
        <v>-3600</v>
      </c>
      <c r="AI274" s="304" t="s">
        <v>131</v>
      </c>
    </row>
    <row r="275" spans="1:35" x14ac:dyDescent="0.2">
      <c r="A275" s="108">
        <v>2021</v>
      </c>
      <c r="B275" s="108">
        <v>201</v>
      </c>
      <c r="C275" s="109" t="s">
        <v>698</v>
      </c>
      <c r="D275" s="297" t="s">
        <v>865</v>
      </c>
      <c r="E275" s="109" t="s">
        <v>814</v>
      </c>
      <c r="F275" s="298" t="s">
        <v>866</v>
      </c>
      <c r="G275" s="112">
        <v>3806.4</v>
      </c>
      <c r="H275" s="112">
        <v>686.4</v>
      </c>
      <c r="I275" s="107" t="s">
        <v>121</v>
      </c>
      <c r="J275" s="112">
        <f>IF(I275="SI", G275-H275,G275)</f>
        <v>3120</v>
      </c>
      <c r="K275" s="299" t="s">
        <v>867</v>
      </c>
      <c r="L275" s="108">
        <v>2021</v>
      </c>
      <c r="M275" s="108">
        <v>2050</v>
      </c>
      <c r="N275" s="109" t="s">
        <v>690</v>
      </c>
      <c r="O275" s="111" t="s">
        <v>868</v>
      </c>
      <c r="P275" s="109" t="s">
        <v>869</v>
      </c>
      <c r="Q275" s="109" t="s">
        <v>125</v>
      </c>
      <c r="R275" s="108">
        <v>2</v>
      </c>
      <c r="S275" s="111" t="s">
        <v>138</v>
      </c>
      <c r="T275" s="108">
        <v>2010501</v>
      </c>
      <c r="U275" s="108">
        <v>6130</v>
      </c>
      <c r="V275" s="108">
        <v>3060</v>
      </c>
      <c r="W275" s="108">
        <v>3060</v>
      </c>
      <c r="X275" s="113">
        <v>2020</v>
      </c>
      <c r="Y275" s="113">
        <v>231</v>
      </c>
      <c r="Z275" s="113">
        <v>0</v>
      </c>
      <c r="AA275" s="114" t="s">
        <v>125</v>
      </c>
      <c r="AB275" s="108">
        <v>504</v>
      </c>
      <c r="AC275" s="109" t="s">
        <v>870</v>
      </c>
      <c r="AD275" s="300" t="s">
        <v>841</v>
      </c>
      <c r="AE275" s="300" t="s">
        <v>871</v>
      </c>
      <c r="AF275" s="301">
        <f>AE275-AD275</f>
        <v>14</v>
      </c>
      <c r="AG275" s="302">
        <f>IF(AI275="SI", 0,J275)</f>
        <v>3120</v>
      </c>
      <c r="AH275" s="303">
        <f>AG275*AF275</f>
        <v>43680</v>
      </c>
      <c r="AI275" s="304" t="s">
        <v>131</v>
      </c>
    </row>
    <row r="276" spans="1:35" x14ac:dyDescent="0.2">
      <c r="A276" s="108">
        <v>2021</v>
      </c>
      <c r="B276" s="108">
        <v>202</v>
      </c>
      <c r="C276" s="109" t="s">
        <v>698</v>
      </c>
      <c r="D276" s="297" t="s">
        <v>872</v>
      </c>
      <c r="E276" s="109" t="s">
        <v>640</v>
      </c>
      <c r="F276" s="298" t="s">
        <v>873</v>
      </c>
      <c r="G276" s="112">
        <v>109.29</v>
      </c>
      <c r="H276" s="112">
        <v>16.53</v>
      </c>
      <c r="I276" s="107" t="s">
        <v>121</v>
      </c>
      <c r="J276" s="112">
        <f>IF(I276="SI", G276-H276,G276)</f>
        <v>92.76</v>
      </c>
      <c r="K276" s="299" t="s">
        <v>125</v>
      </c>
      <c r="L276" s="108">
        <v>2021</v>
      </c>
      <c r="M276" s="108">
        <v>2051</v>
      </c>
      <c r="N276" s="109" t="s">
        <v>690</v>
      </c>
      <c r="O276" s="111" t="s">
        <v>874</v>
      </c>
      <c r="P276" s="109" t="s">
        <v>875</v>
      </c>
      <c r="Q276" s="109" t="s">
        <v>125</v>
      </c>
      <c r="R276" s="108" t="s">
        <v>365</v>
      </c>
      <c r="S276" s="111" t="s">
        <v>365</v>
      </c>
      <c r="T276" s="108"/>
      <c r="U276" s="108">
        <v>0</v>
      </c>
      <c r="V276" s="108">
        <v>0</v>
      </c>
      <c r="W276" s="108">
        <v>0</v>
      </c>
      <c r="X276" s="113">
        <v>0</v>
      </c>
      <c r="Y276" s="113">
        <v>0</v>
      </c>
      <c r="Z276" s="113">
        <v>0</v>
      </c>
      <c r="AA276" s="114" t="s">
        <v>125</v>
      </c>
      <c r="AB276" s="108">
        <v>0</v>
      </c>
      <c r="AC276" s="109" t="s">
        <v>683</v>
      </c>
      <c r="AD276" s="300" t="s">
        <v>851</v>
      </c>
      <c r="AE276" s="300" t="s">
        <v>683</v>
      </c>
      <c r="AF276" s="301">
        <f>AE276-AD276</f>
        <v>-26</v>
      </c>
      <c r="AG276" s="302">
        <f>IF(AI276="SI", 0,J276)</f>
        <v>92.76</v>
      </c>
      <c r="AH276" s="303">
        <f>AG276*AF276</f>
        <v>-2411.7600000000002</v>
      </c>
      <c r="AI276" s="304" t="s">
        <v>131</v>
      </c>
    </row>
    <row r="277" spans="1:35" x14ac:dyDescent="0.2">
      <c r="A277" s="108">
        <v>2021</v>
      </c>
      <c r="B277" s="108">
        <v>203</v>
      </c>
      <c r="C277" s="109" t="s">
        <v>698</v>
      </c>
      <c r="D277" s="297" t="s">
        <v>876</v>
      </c>
      <c r="E277" s="109" t="s">
        <v>690</v>
      </c>
      <c r="F277" s="298" t="s">
        <v>877</v>
      </c>
      <c r="G277" s="112">
        <v>-109.29</v>
      </c>
      <c r="H277" s="112">
        <v>-16.53</v>
      </c>
      <c r="I277" s="107" t="s">
        <v>121</v>
      </c>
      <c r="J277" s="112">
        <f>IF(I277="SI", G277-H277,G277)</f>
        <v>-92.76</v>
      </c>
      <c r="K277" s="299" t="s">
        <v>125</v>
      </c>
      <c r="L277" s="108">
        <v>2021</v>
      </c>
      <c r="M277" s="108">
        <v>2041</v>
      </c>
      <c r="N277" s="109" t="s">
        <v>690</v>
      </c>
      <c r="O277" s="111" t="s">
        <v>874</v>
      </c>
      <c r="P277" s="109" t="s">
        <v>875</v>
      </c>
      <c r="Q277" s="109" t="s">
        <v>125</v>
      </c>
      <c r="R277" s="108" t="s">
        <v>365</v>
      </c>
      <c r="S277" s="111" t="s">
        <v>365</v>
      </c>
      <c r="T277" s="108"/>
      <c r="U277" s="108">
        <v>0</v>
      </c>
      <c r="V277" s="108">
        <v>0</v>
      </c>
      <c r="W277" s="108">
        <v>0</v>
      </c>
      <c r="X277" s="113">
        <v>0</v>
      </c>
      <c r="Y277" s="113">
        <v>0</v>
      </c>
      <c r="Z277" s="113">
        <v>0</v>
      </c>
      <c r="AA277" s="114" t="s">
        <v>125</v>
      </c>
      <c r="AB277" s="108">
        <v>0</v>
      </c>
      <c r="AC277" s="109" t="s">
        <v>683</v>
      </c>
      <c r="AD277" s="300" t="s">
        <v>837</v>
      </c>
      <c r="AE277" s="300" t="s">
        <v>683</v>
      </c>
      <c r="AF277" s="301">
        <f>AE277-AD277</f>
        <v>-29</v>
      </c>
      <c r="AG277" s="302">
        <f>IF(AI277="SI", 0,J277)</f>
        <v>-92.76</v>
      </c>
      <c r="AH277" s="303">
        <f>AG277*AF277</f>
        <v>2690.04</v>
      </c>
      <c r="AI277" s="304" t="s">
        <v>131</v>
      </c>
    </row>
    <row r="278" spans="1:35" x14ac:dyDescent="0.2">
      <c r="A278" s="108">
        <v>2021</v>
      </c>
      <c r="B278" s="108">
        <v>204</v>
      </c>
      <c r="C278" s="109" t="s">
        <v>698</v>
      </c>
      <c r="D278" s="297" t="s">
        <v>878</v>
      </c>
      <c r="E278" s="109" t="s">
        <v>690</v>
      </c>
      <c r="F278" s="298" t="s">
        <v>879</v>
      </c>
      <c r="G278" s="112">
        <v>189.9</v>
      </c>
      <c r="H278" s="112">
        <v>9.0399999999999991</v>
      </c>
      <c r="I278" s="107" t="s">
        <v>121</v>
      </c>
      <c r="J278" s="112">
        <f>IF(I278="SI", G278-H278,G278)</f>
        <v>180.86</v>
      </c>
      <c r="K278" s="299" t="s">
        <v>880</v>
      </c>
      <c r="L278" s="108">
        <v>2021</v>
      </c>
      <c r="M278" s="108">
        <v>2045</v>
      </c>
      <c r="N278" s="109" t="s">
        <v>690</v>
      </c>
      <c r="O278" s="111" t="s">
        <v>874</v>
      </c>
      <c r="P278" s="109" t="s">
        <v>875</v>
      </c>
      <c r="Q278" s="109" t="s">
        <v>125</v>
      </c>
      <c r="R278" s="108">
        <v>1</v>
      </c>
      <c r="S278" s="111" t="s">
        <v>166</v>
      </c>
      <c r="T278" s="108">
        <v>1010203</v>
      </c>
      <c r="U278" s="108">
        <v>140</v>
      </c>
      <c r="V278" s="108">
        <v>1050</v>
      </c>
      <c r="W278" s="108">
        <v>99</v>
      </c>
      <c r="X278" s="113">
        <v>2021</v>
      </c>
      <c r="Y278" s="113">
        <v>104</v>
      </c>
      <c r="Z278" s="113">
        <v>0</v>
      </c>
      <c r="AA278" s="114" t="s">
        <v>319</v>
      </c>
      <c r="AB278" s="108">
        <v>441</v>
      </c>
      <c r="AC278" s="109" t="s">
        <v>319</v>
      </c>
      <c r="AD278" s="300" t="s">
        <v>837</v>
      </c>
      <c r="AE278" s="300" t="s">
        <v>320</v>
      </c>
      <c r="AF278" s="301">
        <f>AE278-AD278</f>
        <v>-21</v>
      </c>
      <c r="AG278" s="302">
        <f>IF(AI278="SI", 0,J278)</f>
        <v>180.86</v>
      </c>
      <c r="AH278" s="303">
        <f>AG278*AF278</f>
        <v>-3798.0600000000004</v>
      </c>
      <c r="AI278" s="304" t="s">
        <v>131</v>
      </c>
    </row>
    <row r="279" spans="1:35" x14ac:dyDescent="0.2">
      <c r="A279" s="108">
        <v>2021</v>
      </c>
      <c r="B279" s="108">
        <v>204</v>
      </c>
      <c r="C279" s="109" t="s">
        <v>698</v>
      </c>
      <c r="D279" s="297" t="s">
        <v>878</v>
      </c>
      <c r="E279" s="109" t="s">
        <v>690</v>
      </c>
      <c r="F279" s="298" t="s">
        <v>879</v>
      </c>
      <c r="G279" s="112">
        <v>9.5</v>
      </c>
      <c r="H279" s="112">
        <v>0.46</v>
      </c>
      <c r="I279" s="107" t="s">
        <v>121</v>
      </c>
      <c r="J279" s="112">
        <f>IF(I279="SI", G279-H279,G279)</f>
        <v>9.0399999999999991</v>
      </c>
      <c r="K279" s="299" t="s">
        <v>881</v>
      </c>
      <c r="L279" s="108">
        <v>2021</v>
      </c>
      <c r="M279" s="108">
        <v>2045</v>
      </c>
      <c r="N279" s="109" t="s">
        <v>690</v>
      </c>
      <c r="O279" s="111" t="s">
        <v>874</v>
      </c>
      <c r="P279" s="109" t="s">
        <v>875</v>
      </c>
      <c r="Q279" s="109" t="s">
        <v>125</v>
      </c>
      <c r="R279" s="108">
        <v>1</v>
      </c>
      <c r="S279" s="111" t="s">
        <v>166</v>
      </c>
      <c r="T279" s="108">
        <v>1010202</v>
      </c>
      <c r="U279" s="108">
        <v>130</v>
      </c>
      <c r="V279" s="108">
        <v>1043</v>
      </c>
      <c r="W279" s="108">
        <v>1</v>
      </c>
      <c r="X279" s="113">
        <v>2021</v>
      </c>
      <c r="Y279" s="113">
        <v>40</v>
      </c>
      <c r="Z279" s="113">
        <v>10</v>
      </c>
      <c r="AA279" s="114" t="s">
        <v>319</v>
      </c>
      <c r="AB279" s="108">
        <v>440</v>
      </c>
      <c r="AC279" s="109" t="s">
        <v>319</v>
      </c>
      <c r="AD279" s="300" t="s">
        <v>837</v>
      </c>
      <c r="AE279" s="300" t="s">
        <v>320</v>
      </c>
      <c r="AF279" s="301">
        <f>AE279-AD279</f>
        <v>-21</v>
      </c>
      <c r="AG279" s="302">
        <f>IF(AI279="SI", 0,J279)</f>
        <v>9.0399999999999991</v>
      </c>
      <c r="AH279" s="303">
        <f>AG279*AF279</f>
        <v>-189.83999999999997</v>
      </c>
      <c r="AI279" s="304" t="s">
        <v>131</v>
      </c>
    </row>
    <row r="280" spans="1:35" x14ac:dyDescent="0.2">
      <c r="A280" s="108">
        <v>2021</v>
      </c>
      <c r="B280" s="108">
        <v>205</v>
      </c>
      <c r="C280" s="109" t="s">
        <v>698</v>
      </c>
      <c r="D280" s="297" t="s">
        <v>882</v>
      </c>
      <c r="E280" s="109" t="s">
        <v>690</v>
      </c>
      <c r="F280" s="298" t="s">
        <v>879</v>
      </c>
      <c r="G280" s="112">
        <v>109.29</v>
      </c>
      <c r="H280" s="112">
        <v>15.54</v>
      </c>
      <c r="I280" s="107" t="s">
        <v>121</v>
      </c>
      <c r="J280" s="112">
        <f>IF(I280="SI", G280-H280,G280)</f>
        <v>93.75</v>
      </c>
      <c r="K280" s="299" t="s">
        <v>881</v>
      </c>
      <c r="L280" s="108">
        <v>2021</v>
      </c>
      <c r="M280" s="108">
        <v>2044</v>
      </c>
      <c r="N280" s="109" t="s">
        <v>690</v>
      </c>
      <c r="O280" s="111" t="s">
        <v>874</v>
      </c>
      <c r="P280" s="109" t="s">
        <v>875</v>
      </c>
      <c r="Q280" s="109" t="s">
        <v>125</v>
      </c>
      <c r="R280" s="108">
        <v>1</v>
      </c>
      <c r="S280" s="111" t="s">
        <v>166</v>
      </c>
      <c r="T280" s="108">
        <v>1010202</v>
      </c>
      <c r="U280" s="108">
        <v>130</v>
      </c>
      <c r="V280" s="108">
        <v>1043</v>
      </c>
      <c r="W280" s="108">
        <v>1</v>
      </c>
      <c r="X280" s="113">
        <v>2021</v>
      </c>
      <c r="Y280" s="113">
        <v>40</v>
      </c>
      <c r="Z280" s="113">
        <v>5</v>
      </c>
      <c r="AA280" s="114" t="s">
        <v>319</v>
      </c>
      <c r="AB280" s="108">
        <v>439</v>
      </c>
      <c r="AC280" s="109" t="s">
        <v>319</v>
      </c>
      <c r="AD280" s="300" t="s">
        <v>837</v>
      </c>
      <c r="AE280" s="300" t="s">
        <v>320</v>
      </c>
      <c r="AF280" s="301">
        <f>AE280-AD280</f>
        <v>-21</v>
      </c>
      <c r="AG280" s="302">
        <f>IF(AI280="SI", 0,J280)</f>
        <v>93.75</v>
      </c>
      <c r="AH280" s="303">
        <f>AG280*AF280</f>
        <v>-1968.75</v>
      </c>
      <c r="AI280" s="304" t="s">
        <v>131</v>
      </c>
    </row>
    <row r="281" spans="1:35" x14ac:dyDescent="0.2">
      <c r="A281" s="108">
        <v>2021</v>
      </c>
      <c r="B281" s="108">
        <v>205</v>
      </c>
      <c r="C281" s="109" t="s">
        <v>698</v>
      </c>
      <c r="D281" s="297" t="s">
        <v>882</v>
      </c>
      <c r="E281" s="109" t="s">
        <v>690</v>
      </c>
      <c r="F281" s="298" t="s">
        <v>879</v>
      </c>
      <c r="G281" s="112">
        <v>19.41</v>
      </c>
      <c r="H281" s="112">
        <v>3.86</v>
      </c>
      <c r="I281" s="107" t="s">
        <v>121</v>
      </c>
      <c r="J281" s="112">
        <f>IF(I281="SI", G281-H281,G281)</f>
        <v>15.55</v>
      </c>
      <c r="K281" s="299" t="s">
        <v>881</v>
      </c>
      <c r="L281" s="108">
        <v>2021</v>
      </c>
      <c r="M281" s="108">
        <v>2044</v>
      </c>
      <c r="N281" s="109" t="s">
        <v>690</v>
      </c>
      <c r="O281" s="111" t="s">
        <v>874</v>
      </c>
      <c r="P281" s="109" t="s">
        <v>875</v>
      </c>
      <c r="Q281" s="109" t="s">
        <v>125</v>
      </c>
      <c r="R281" s="108">
        <v>1</v>
      </c>
      <c r="S281" s="111" t="s">
        <v>166</v>
      </c>
      <c r="T281" s="108">
        <v>1010202</v>
      </c>
      <c r="U281" s="108">
        <v>130</v>
      </c>
      <c r="V281" s="108">
        <v>1043</v>
      </c>
      <c r="W281" s="108">
        <v>1</v>
      </c>
      <c r="X281" s="113">
        <v>2021</v>
      </c>
      <c r="Y281" s="113">
        <v>40</v>
      </c>
      <c r="Z281" s="113">
        <v>10</v>
      </c>
      <c r="AA281" s="114" t="s">
        <v>319</v>
      </c>
      <c r="AB281" s="108">
        <v>440</v>
      </c>
      <c r="AC281" s="109" t="s">
        <v>319</v>
      </c>
      <c r="AD281" s="300" t="s">
        <v>837</v>
      </c>
      <c r="AE281" s="300" t="s">
        <v>320</v>
      </c>
      <c r="AF281" s="301">
        <f>AE281-AD281</f>
        <v>-21</v>
      </c>
      <c r="AG281" s="302">
        <f>IF(AI281="SI", 0,J281)</f>
        <v>15.55</v>
      </c>
      <c r="AH281" s="303">
        <f>AG281*AF281</f>
        <v>-326.55</v>
      </c>
      <c r="AI281" s="304" t="s">
        <v>131</v>
      </c>
    </row>
    <row r="282" spans="1:35" x14ac:dyDescent="0.2">
      <c r="A282" s="108">
        <v>2021</v>
      </c>
      <c r="B282" s="108">
        <v>206</v>
      </c>
      <c r="C282" s="109" t="s">
        <v>883</v>
      </c>
      <c r="D282" s="297" t="s">
        <v>884</v>
      </c>
      <c r="E282" s="109" t="s">
        <v>814</v>
      </c>
      <c r="F282" s="298" t="s">
        <v>885</v>
      </c>
      <c r="G282" s="112">
        <v>114.89</v>
      </c>
      <c r="H282" s="112">
        <v>20.72</v>
      </c>
      <c r="I282" s="107" t="s">
        <v>121</v>
      </c>
      <c r="J282" s="112">
        <f>IF(I282="SI", G282-H282,G282)</f>
        <v>94.17</v>
      </c>
      <c r="K282" s="299" t="s">
        <v>247</v>
      </c>
      <c r="L282" s="108">
        <v>2021</v>
      </c>
      <c r="M282" s="108">
        <v>2127</v>
      </c>
      <c r="N282" s="109" t="s">
        <v>698</v>
      </c>
      <c r="O282" s="111" t="s">
        <v>248</v>
      </c>
      <c r="P282" s="109" t="s">
        <v>249</v>
      </c>
      <c r="Q282" s="109" t="s">
        <v>125</v>
      </c>
      <c r="R282" s="108">
        <v>1</v>
      </c>
      <c r="S282" s="111" t="s">
        <v>166</v>
      </c>
      <c r="T282" s="108">
        <v>1010203</v>
      </c>
      <c r="U282" s="108">
        <v>140</v>
      </c>
      <c r="V282" s="108">
        <v>1043</v>
      </c>
      <c r="W282" s="108">
        <v>2</v>
      </c>
      <c r="X282" s="113">
        <v>2021</v>
      </c>
      <c r="Y282" s="113">
        <v>348</v>
      </c>
      <c r="Z282" s="113">
        <v>0</v>
      </c>
      <c r="AA282" s="114" t="s">
        <v>319</v>
      </c>
      <c r="AB282" s="108">
        <v>425</v>
      </c>
      <c r="AC282" s="109" t="s">
        <v>319</v>
      </c>
      <c r="AD282" s="300" t="s">
        <v>831</v>
      </c>
      <c r="AE282" s="300" t="s">
        <v>852</v>
      </c>
      <c r="AF282" s="301">
        <f>AE282-AD282</f>
        <v>-24</v>
      </c>
      <c r="AG282" s="302">
        <f>IF(AI282="SI", 0,J282)</f>
        <v>94.17</v>
      </c>
      <c r="AH282" s="303">
        <f>AG282*AF282</f>
        <v>-2260.08</v>
      </c>
      <c r="AI282" s="304" t="s">
        <v>131</v>
      </c>
    </row>
    <row r="283" spans="1:35" x14ac:dyDescent="0.2">
      <c r="A283" s="108">
        <v>2021</v>
      </c>
      <c r="B283" s="108">
        <v>207</v>
      </c>
      <c r="C283" s="109" t="s">
        <v>883</v>
      </c>
      <c r="D283" s="297" t="s">
        <v>886</v>
      </c>
      <c r="E283" s="109" t="s">
        <v>698</v>
      </c>
      <c r="F283" s="298" t="s">
        <v>887</v>
      </c>
      <c r="G283" s="112">
        <v>360.03</v>
      </c>
      <c r="H283" s="112">
        <v>65.03</v>
      </c>
      <c r="I283" s="107" t="s">
        <v>121</v>
      </c>
      <c r="J283" s="112">
        <f>IF(I283="SI", G283-H283,G283)</f>
        <v>295</v>
      </c>
      <c r="K283" s="299" t="s">
        <v>211</v>
      </c>
      <c r="L283" s="108">
        <v>2021</v>
      </c>
      <c r="M283" s="108">
        <v>2153</v>
      </c>
      <c r="N283" s="109" t="s">
        <v>883</v>
      </c>
      <c r="O283" s="111" t="s">
        <v>213</v>
      </c>
      <c r="P283" s="109" t="s">
        <v>214</v>
      </c>
      <c r="Q283" s="109" t="s">
        <v>214</v>
      </c>
      <c r="R283" s="108">
        <v>4</v>
      </c>
      <c r="S283" s="111" t="s">
        <v>126</v>
      </c>
      <c r="T283" s="108">
        <v>1040203</v>
      </c>
      <c r="U283" s="108">
        <v>1570</v>
      </c>
      <c r="V283" s="108">
        <v>1366</v>
      </c>
      <c r="W283" s="108">
        <v>2</v>
      </c>
      <c r="X283" s="113">
        <v>2020</v>
      </c>
      <c r="Y283" s="113">
        <v>327</v>
      </c>
      <c r="Z283" s="113">
        <v>0</v>
      </c>
      <c r="AA283" s="114" t="s">
        <v>319</v>
      </c>
      <c r="AB283" s="108">
        <v>432</v>
      </c>
      <c r="AC283" s="109" t="s">
        <v>319</v>
      </c>
      <c r="AD283" s="300" t="s">
        <v>888</v>
      </c>
      <c r="AE283" s="300" t="s">
        <v>852</v>
      </c>
      <c r="AF283" s="301">
        <f>AE283-AD283</f>
        <v>-25</v>
      </c>
      <c r="AG283" s="302">
        <f>IF(AI283="SI", 0,J283)</f>
        <v>295</v>
      </c>
      <c r="AH283" s="303">
        <f>AG283*AF283</f>
        <v>-7375</v>
      </c>
      <c r="AI283" s="304" t="s">
        <v>131</v>
      </c>
    </row>
    <row r="284" spans="1:35" x14ac:dyDescent="0.2">
      <c r="A284" s="108">
        <v>2021</v>
      </c>
      <c r="B284" s="108">
        <v>208</v>
      </c>
      <c r="C284" s="109" t="s">
        <v>883</v>
      </c>
      <c r="D284" s="297" t="s">
        <v>889</v>
      </c>
      <c r="E284" s="109" t="s">
        <v>698</v>
      </c>
      <c r="F284" s="298" t="s">
        <v>890</v>
      </c>
      <c r="G284" s="112">
        <v>312.49</v>
      </c>
      <c r="H284" s="112">
        <v>56.49</v>
      </c>
      <c r="I284" s="107" t="s">
        <v>121</v>
      </c>
      <c r="J284" s="112">
        <f>IF(I284="SI", G284-H284,G284)</f>
        <v>256</v>
      </c>
      <c r="K284" s="299" t="s">
        <v>891</v>
      </c>
      <c r="L284" s="108">
        <v>2021</v>
      </c>
      <c r="M284" s="108">
        <v>2154</v>
      </c>
      <c r="N284" s="109" t="s">
        <v>883</v>
      </c>
      <c r="O284" s="111" t="s">
        <v>213</v>
      </c>
      <c r="P284" s="109" t="s">
        <v>214</v>
      </c>
      <c r="Q284" s="109" t="s">
        <v>214</v>
      </c>
      <c r="R284" s="108">
        <v>1</v>
      </c>
      <c r="S284" s="111" t="s">
        <v>166</v>
      </c>
      <c r="T284" s="108">
        <v>1060203</v>
      </c>
      <c r="U284" s="108">
        <v>2340</v>
      </c>
      <c r="V284" s="108">
        <v>1829</v>
      </c>
      <c r="W284" s="108">
        <v>2</v>
      </c>
      <c r="X284" s="113">
        <v>2021</v>
      </c>
      <c r="Y284" s="113">
        <v>101</v>
      </c>
      <c r="Z284" s="113">
        <v>0</v>
      </c>
      <c r="AA284" s="114" t="s">
        <v>319</v>
      </c>
      <c r="AB284" s="108">
        <v>435</v>
      </c>
      <c r="AC284" s="109" t="s">
        <v>319</v>
      </c>
      <c r="AD284" s="300" t="s">
        <v>888</v>
      </c>
      <c r="AE284" s="300" t="s">
        <v>852</v>
      </c>
      <c r="AF284" s="301">
        <f>AE284-AD284</f>
        <v>-25</v>
      </c>
      <c r="AG284" s="302">
        <f>IF(AI284="SI", 0,J284)</f>
        <v>256</v>
      </c>
      <c r="AH284" s="303">
        <f>AG284*AF284</f>
        <v>-6400</v>
      </c>
      <c r="AI284" s="304" t="s">
        <v>131</v>
      </c>
    </row>
    <row r="285" spans="1:35" x14ac:dyDescent="0.2">
      <c r="A285" s="108">
        <v>2021</v>
      </c>
      <c r="B285" s="108">
        <v>209</v>
      </c>
      <c r="C285" s="109" t="s">
        <v>892</v>
      </c>
      <c r="D285" s="297" t="s">
        <v>893</v>
      </c>
      <c r="E285" s="109" t="s">
        <v>883</v>
      </c>
      <c r="F285" s="298" t="s">
        <v>499</v>
      </c>
      <c r="G285" s="112">
        <v>438.75</v>
      </c>
      <c r="H285" s="112">
        <v>79.12</v>
      </c>
      <c r="I285" s="107" t="s">
        <v>121</v>
      </c>
      <c r="J285" s="112">
        <f>IF(I285="SI", G285-H285,G285)</f>
        <v>359.63</v>
      </c>
      <c r="K285" s="299" t="s">
        <v>894</v>
      </c>
      <c r="L285" s="108">
        <v>2021</v>
      </c>
      <c r="M285" s="108">
        <v>2174</v>
      </c>
      <c r="N285" s="109" t="s">
        <v>883</v>
      </c>
      <c r="O285" s="111" t="s">
        <v>145</v>
      </c>
      <c r="P285" s="109" t="s">
        <v>146</v>
      </c>
      <c r="Q285" s="109" t="s">
        <v>147</v>
      </c>
      <c r="R285" s="108">
        <v>2</v>
      </c>
      <c r="S285" s="111" t="s">
        <v>138</v>
      </c>
      <c r="T285" s="108">
        <v>1010502</v>
      </c>
      <c r="U285" s="108">
        <v>460</v>
      </c>
      <c r="V285" s="108">
        <v>1156</v>
      </c>
      <c r="W285" s="108">
        <v>1</v>
      </c>
      <c r="X285" s="113">
        <v>2021</v>
      </c>
      <c r="Y285" s="113">
        <v>43</v>
      </c>
      <c r="Z285" s="113">
        <v>8</v>
      </c>
      <c r="AA285" s="114" t="s">
        <v>319</v>
      </c>
      <c r="AB285" s="108">
        <v>446</v>
      </c>
      <c r="AC285" s="109" t="s">
        <v>319</v>
      </c>
      <c r="AD285" s="300" t="s">
        <v>888</v>
      </c>
      <c r="AE285" s="300" t="s">
        <v>320</v>
      </c>
      <c r="AF285" s="301">
        <f>AE285-AD285</f>
        <v>-24</v>
      </c>
      <c r="AG285" s="302">
        <f>IF(AI285="SI", 0,J285)</f>
        <v>359.63</v>
      </c>
      <c r="AH285" s="303">
        <f>AG285*AF285</f>
        <v>-8631.119999999999</v>
      </c>
      <c r="AI285" s="304" t="s">
        <v>131</v>
      </c>
    </row>
    <row r="286" spans="1:35" x14ac:dyDescent="0.2">
      <c r="A286" s="108">
        <v>2021</v>
      </c>
      <c r="B286" s="108">
        <v>210</v>
      </c>
      <c r="C286" s="109" t="s">
        <v>892</v>
      </c>
      <c r="D286" s="297" t="s">
        <v>895</v>
      </c>
      <c r="E286" s="109" t="s">
        <v>883</v>
      </c>
      <c r="F286" s="298" t="s">
        <v>499</v>
      </c>
      <c r="G286" s="112">
        <v>220.64</v>
      </c>
      <c r="H286" s="112">
        <v>39.79</v>
      </c>
      <c r="I286" s="107" t="s">
        <v>121</v>
      </c>
      <c r="J286" s="112">
        <f>IF(I286="SI", G286-H286,G286)</f>
        <v>180.85</v>
      </c>
      <c r="K286" s="299" t="s">
        <v>896</v>
      </c>
      <c r="L286" s="108">
        <v>2021</v>
      </c>
      <c r="M286" s="108">
        <v>2177</v>
      </c>
      <c r="N286" s="109" t="s">
        <v>883</v>
      </c>
      <c r="O286" s="111" t="s">
        <v>145</v>
      </c>
      <c r="P286" s="109" t="s">
        <v>146</v>
      </c>
      <c r="Q286" s="109" t="s">
        <v>147</v>
      </c>
      <c r="R286" s="108">
        <v>2</v>
      </c>
      <c r="S286" s="111" t="s">
        <v>138</v>
      </c>
      <c r="T286" s="108">
        <v>1010502</v>
      </c>
      <c r="U286" s="108">
        <v>460</v>
      </c>
      <c r="V286" s="108">
        <v>1156</v>
      </c>
      <c r="W286" s="108">
        <v>1</v>
      </c>
      <c r="X286" s="113">
        <v>2021</v>
      </c>
      <c r="Y286" s="113">
        <v>43</v>
      </c>
      <c r="Z286" s="113">
        <v>6</v>
      </c>
      <c r="AA286" s="114" t="s">
        <v>319</v>
      </c>
      <c r="AB286" s="108">
        <v>445</v>
      </c>
      <c r="AC286" s="109" t="s">
        <v>319</v>
      </c>
      <c r="AD286" s="300" t="s">
        <v>888</v>
      </c>
      <c r="AE286" s="300" t="s">
        <v>320</v>
      </c>
      <c r="AF286" s="301">
        <f>AE286-AD286</f>
        <v>-24</v>
      </c>
      <c r="AG286" s="302">
        <f>IF(AI286="SI", 0,J286)</f>
        <v>180.85</v>
      </c>
      <c r="AH286" s="303">
        <f>AG286*AF286</f>
        <v>-4340.3999999999996</v>
      </c>
      <c r="AI286" s="304" t="s">
        <v>131</v>
      </c>
    </row>
    <row r="287" spans="1:35" x14ac:dyDescent="0.2">
      <c r="A287" s="108">
        <v>2021</v>
      </c>
      <c r="B287" s="108">
        <v>211</v>
      </c>
      <c r="C287" s="109" t="s">
        <v>892</v>
      </c>
      <c r="D287" s="297" t="s">
        <v>897</v>
      </c>
      <c r="E287" s="109" t="s">
        <v>883</v>
      </c>
      <c r="F287" s="298" t="s">
        <v>499</v>
      </c>
      <c r="G287" s="112">
        <v>145.27000000000001</v>
      </c>
      <c r="H287" s="112">
        <v>26.2</v>
      </c>
      <c r="I287" s="107" t="s">
        <v>121</v>
      </c>
      <c r="J287" s="112">
        <f>IF(I287="SI", G287-H287,G287)</f>
        <v>119.07000000000001</v>
      </c>
      <c r="K287" s="299" t="s">
        <v>898</v>
      </c>
      <c r="L287" s="108">
        <v>2021</v>
      </c>
      <c r="M287" s="108">
        <v>2176</v>
      </c>
      <c r="N287" s="109" t="s">
        <v>883</v>
      </c>
      <c r="O287" s="111" t="s">
        <v>145</v>
      </c>
      <c r="P287" s="109" t="s">
        <v>146</v>
      </c>
      <c r="Q287" s="109" t="s">
        <v>147</v>
      </c>
      <c r="R287" s="108">
        <v>2</v>
      </c>
      <c r="S287" s="111" t="s">
        <v>138</v>
      </c>
      <c r="T287" s="108">
        <v>1100502</v>
      </c>
      <c r="U287" s="108">
        <v>4200</v>
      </c>
      <c r="V287" s="108">
        <v>1656</v>
      </c>
      <c r="W287" s="108">
        <v>1</v>
      </c>
      <c r="X287" s="113">
        <v>2021</v>
      </c>
      <c r="Y287" s="113">
        <v>45</v>
      </c>
      <c r="Z287" s="113">
        <v>1</v>
      </c>
      <c r="AA287" s="114" t="s">
        <v>319</v>
      </c>
      <c r="AB287" s="108">
        <v>447</v>
      </c>
      <c r="AC287" s="109" t="s">
        <v>319</v>
      </c>
      <c r="AD287" s="300" t="s">
        <v>888</v>
      </c>
      <c r="AE287" s="300" t="s">
        <v>320</v>
      </c>
      <c r="AF287" s="301">
        <f>AE287-AD287</f>
        <v>-24</v>
      </c>
      <c r="AG287" s="302">
        <f>IF(AI287="SI", 0,J287)</f>
        <v>119.07000000000001</v>
      </c>
      <c r="AH287" s="303">
        <f>AG287*AF287</f>
        <v>-2857.6800000000003</v>
      </c>
      <c r="AI287" s="304" t="s">
        <v>131</v>
      </c>
    </row>
    <row r="288" spans="1:35" x14ac:dyDescent="0.2">
      <c r="A288" s="108">
        <v>2021</v>
      </c>
      <c r="B288" s="108">
        <v>212</v>
      </c>
      <c r="C288" s="109" t="s">
        <v>892</v>
      </c>
      <c r="D288" s="297" t="s">
        <v>899</v>
      </c>
      <c r="E288" s="109" t="s">
        <v>698</v>
      </c>
      <c r="F288" s="298" t="s">
        <v>900</v>
      </c>
      <c r="G288" s="112">
        <v>12876.83</v>
      </c>
      <c r="H288" s="112">
        <v>1170.6199999999999</v>
      </c>
      <c r="I288" s="107" t="s">
        <v>121</v>
      </c>
      <c r="J288" s="112">
        <f>IF(I288="SI", G288-H288,G288)</f>
        <v>11706.21</v>
      </c>
      <c r="K288" s="299" t="s">
        <v>125</v>
      </c>
      <c r="L288" s="108">
        <v>2021</v>
      </c>
      <c r="M288" s="108">
        <v>2175</v>
      </c>
      <c r="N288" s="109" t="s">
        <v>883</v>
      </c>
      <c r="O288" s="111" t="s">
        <v>151</v>
      </c>
      <c r="P288" s="109" t="s">
        <v>152</v>
      </c>
      <c r="Q288" s="109" t="s">
        <v>125</v>
      </c>
      <c r="R288" s="108">
        <v>4</v>
      </c>
      <c r="S288" s="111" t="s">
        <v>126</v>
      </c>
      <c r="T288" s="108">
        <v>1090505</v>
      </c>
      <c r="U288" s="108">
        <v>3570</v>
      </c>
      <c r="V288" s="108">
        <v>1737</v>
      </c>
      <c r="W288" s="108">
        <v>99</v>
      </c>
      <c r="X288" s="113">
        <v>2021</v>
      </c>
      <c r="Y288" s="113">
        <v>58</v>
      </c>
      <c r="Z288" s="113">
        <v>0</v>
      </c>
      <c r="AA288" s="114" t="s">
        <v>319</v>
      </c>
      <c r="AB288" s="108">
        <v>458</v>
      </c>
      <c r="AC288" s="109" t="s">
        <v>319</v>
      </c>
      <c r="AD288" s="300" t="s">
        <v>888</v>
      </c>
      <c r="AE288" s="300" t="s">
        <v>320</v>
      </c>
      <c r="AF288" s="301">
        <f>AE288-AD288</f>
        <v>-24</v>
      </c>
      <c r="AG288" s="302">
        <f>IF(AI288="SI", 0,J288)</f>
        <v>11706.21</v>
      </c>
      <c r="AH288" s="303">
        <f>AG288*AF288</f>
        <v>-280949.03999999998</v>
      </c>
      <c r="AI288" s="304" t="s">
        <v>131</v>
      </c>
    </row>
    <row r="289" spans="1:35" x14ac:dyDescent="0.2">
      <c r="A289" s="108">
        <v>2021</v>
      </c>
      <c r="B289" s="108">
        <v>213</v>
      </c>
      <c r="C289" s="109" t="s">
        <v>892</v>
      </c>
      <c r="D289" s="297" t="s">
        <v>901</v>
      </c>
      <c r="E289" s="109" t="s">
        <v>698</v>
      </c>
      <c r="F289" s="298" t="s">
        <v>902</v>
      </c>
      <c r="G289" s="112">
        <v>196.46</v>
      </c>
      <c r="H289" s="112">
        <v>35.46</v>
      </c>
      <c r="I289" s="107" t="s">
        <v>121</v>
      </c>
      <c r="J289" s="112">
        <f>IF(I289="SI", G289-H289,G289)</f>
        <v>161</v>
      </c>
      <c r="K289" s="299" t="s">
        <v>432</v>
      </c>
      <c r="L289" s="108">
        <v>2021</v>
      </c>
      <c r="M289" s="108">
        <v>2167</v>
      </c>
      <c r="N289" s="109" t="s">
        <v>883</v>
      </c>
      <c r="O289" s="111" t="s">
        <v>213</v>
      </c>
      <c r="P289" s="109" t="s">
        <v>214</v>
      </c>
      <c r="Q289" s="109" t="s">
        <v>214</v>
      </c>
      <c r="R289" s="108">
        <v>4</v>
      </c>
      <c r="S289" s="111" t="s">
        <v>126</v>
      </c>
      <c r="T289" s="108">
        <v>1040103</v>
      </c>
      <c r="U289" s="108">
        <v>1460</v>
      </c>
      <c r="V289" s="108">
        <v>1346</v>
      </c>
      <c r="W289" s="108">
        <v>2</v>
      </c>
      <c r="X289" s="113">
        <v>2021</v>
      </c>
      <c r="Y289" s="113">
        <v>363</v>
      </c>
      <c r="Z289" s="113">
        <v>0</v>
      </c>
      <c r="AA289" s="114" t="s">
        <v>319</v>
      </c>
      <c r="AB289" s="108">
        <v>431</v>
      </c>
      <c r="AC289" s="109" t="s">
        <v>319</v>
      </c>
      <c r="AD289" s="300" t="s">
        <v>888</v>
      </c>
      <c r="AE289" s="300" t="s">
        <v>852</v>
      </c>
      <c r="AF289" s="301">
        <f>AE289-AD289</f>
        <v>-25</v>
      </c>
      <c r="AG289" s="302">
        <f>IF(AI289="SI", 0,J289)</f>
        <v>161</v>
      </c>
      <c r="AH289" s="303">
        <f>AG289*AF289</f>
        <v>-4025</v>
      </c>
      <c r="AI289" s="304" t="s">
        <v>131</v>
      </c>
    </row>
    <row r="290" spans="1:35" x14ac:dyDescent="0.2">
      <c r="A290" s="108">
        <v>2021</v>
      </c>
      <c r="B290" s="108">
        <v>214</v>
      </c>
      <c r="C290" s="109" t="s">
        <v>892</v>
      </c>
      <c r="D290" s="297" t="s">
        <v>903</v>
      </c>
      <c r="E290" s="109" t="s">
        <v>698</v>
      </c>
      <c r="F290" s="298" t="s">
        <v>904</v>
      </c>
      <c r="G290" s="112">
        <v>308.66000000000003</v>
      </c>
      <c r="H290" s="112">
        <v>55.66</v>
      </c>
      <c r="I290" s="107" t="s">
        <v>121</v>
      </c>
      <c r="J290" s="112">
        <f>IF(I290="SI", G290-H290,G290)</f>
        <v>253.00000000000003</v>
      </c>
      <c r="K290" s="299" t="s">
        <v>432</v>
      </c>
      <c r="L290" s="108">
        <v>2021</v>
      </c>
      <c r="M290" s="108">
        <v>2164</v>
      </c>
      <c r="N290" s="109" t="s">
        <v>883</v>
      </c>
      <c r="O290" s="111" t="s">
        <v>213</v>
      </c>
      <c r="P290" s="109" t="s">
        <v>214</v>
      </c>
      <c r="Q290" s="109" t="s">
        <v>214</v>
      </c>
      <c r="R290" s="108">
        <v>4</v>
      </c>
      <c r="S290" s="111" t="s">
        <v>126</v>
      </c>
      <c r="T290" s="108">
        <v>1040203</v>
      </c>
      <c r="U290" s="108">
        <v>1570</v>
      </c>
      <c r="V290" s="108">
        <v>1366</v>
      </c>
      <c r="W290" s="108">
        <v>2</v>
      </c>
      <c r="X290" s="113">
        <v>2021</v>
      </c>
      <c r="Y290" s="113">
        <v>364</v>
      </c>
      <c r="Z290" s="113">
        <v>0</v>
      </c>
      <c r="AA290" s="114" t="s">
        <v>319</v>
      </c>
      <c r="AB290" s="108">
        <v>433</v>
      </c>
      <c r="AC290" s="109" t="s">
        <v>319</v>
      </c>
      <c r="AD290" s="300" t="s">
        <v>888</v>
      </c>
      <c r="AE290" s="300" t="s">
        <v>852</v>
      </c>
      <c r="AF290" s="301">
        <f>AE290-AD290</f>
        <v>-25</v>
      </c>
      <c r="AG290" s="302">
        <f>IF(AI290="SI", 0,J290)</f>
        <v>253.00000000000003</v>
      </c>
      <c r="AH290" s="303">
        <f>AG290*AF290</f>
        <v>-6325.0000000000009</v>
      </c>
      <c r="AI290" s="304" t="s">
        <v>131</v>
      </c>
    </row>
    <row r="291" spans="1:35" x14ac:dyDescent="0.2">
      <c r="A291" s="108">
        <v>2021</v>
      </c>
      <c r="B291" s="108">
        <v>215</v>
      </c>
      <c r="C291" s="109" t="s">
        <v>892</v>
      </c>
      <c r="D291" s="297" t="s">
        <v>905</v>
      </c>
      <c r="E291" s="109" t="s">
        <v>698</v>
      </c>
      <c r="F291" s="298" t="s">
        <v>906</v>
      </c>
      <c r="G291" s="112">
        <v>-89.66</v>
      </c>
      <c r="H291" s="112">
        <v>-12.66</v>
      </c>
      <c r="I291" s="107" t="s">
        <v>121</v>
      </c>
      <c r="J291" s="112">
        <f>IF(I291="SI", G291-H291,G291)</f>
        <v>-77</v>
      </c>
      <c r="K291" s="299" t="s">
        <v>432</v>
      </c>
      <c r="L291" s="108">
        <v>2021</v>
      </c>
      <c r="M291" s="108">
        <v>2178</v>
      </c>
      <c r="N291" s="109" t="s">
        <v>883</v>
      </c>
      <c r="O291" s="111" t="s">
        <v>213</v>
      </c>
      <c r="P291" s="109" t="s">
        <v>214</v>
      </c>
      <c r="Q291" s="109" t="s">
        <v>214</v>
      </c>
      <c r="R291" s="108">
        <v>1</v>
      </c>
      <c r="S291" s="111" t="s">
        <v>166</v>
      </c>
      <c r="T291" s="108">
        <v>1010203</v>
      </c>
      <c r="U291" s="108">
        <v>140</v>
      </c>
      <c r="V291" s="108">
        <v>1043</v>
      </c>
      <c r="W291" s="108">
        <v>2</v>
      </c>
      <c r="X291" s="113">
        <v>2021</v>
      </c>
      <c r="Y291" s="113">
        <v>347</v>
      </c>
      <c r="Z291" s="113">
        <v>0</v>
      </c>
      <c r="AA291" s="114" t="s">
        <v>125</v>
      </c>
      <c r="AB291" s="108">
        <v>0</v>
      </c>
      <c r="AC291" s="109" t="s">
        <v>766</v>
      </c>
      <c r="AD291" s="300" t="s">
        <v>888</v>
      </c>
      <c r="AE291" s="300" t="s">
        <v>766</v>
      </c>
      <c r="AF291" s="301">
        <f>AE291-AD291</f>
        <v>-17</v>
      </c>
      <c r="AG291" s="302">
        <f>IF(AI291="SI", 0,J291)</f>
        <v>-77</v>
      </c>
      <c r="AH291" s="303">
        <f>AG291*AF291</f>
        <v>1309</v>
      </c>
      <c r="AI291" s="304" t="s">
        <v>131</v>
      </c>
    </row>
    <row r="292" spans="1:35" x14ac:dyDescent="0.2">
      <c r="A292" s="108">
        <v>2021</v>
      </c>
      <c r="B292" s="108">
        <v>216</v>
      </c>
      <c r="C292" s="109" t="s">
        <v>892</v>
      </c>
      <c r="D292" s="297" t="s">
        <v>907</v>
      </c>
      <c r="E292" s="109" t="s">
        <v>698</v>
      </c>
      <c r="F292" s="298" t="s">
        <v>908</v>
      </c>
      <c r="G292" s="112">
        <v>103.58</v>
      </c>
      <c r="H292" s="112">
        <v>18.579999999999998</v>
      </c>
      <c r="I292" s="107" t="s">
        <v>121</v>
      </c>
      <c r="J292" s="112">
        <f>IF(I292="SI", G292-H292,G292)</f>
        <v>85</v>
      </c>
      <c r="K292" s="299" t="s">
        <v>432</v>
      </c>
      <c r="L292" s="108">
        <v>2021</v>
      </c>
      <c r="M292" s="108">
        <v>2171</v>
      </c>
      <c r="N292" s="109" t="s">
        <v>883</v>
      </c>
      <c r="O292" s="111" t="s">
        <v>213</v>
      </c>
      <c r="P292" s="109" t="s">
        <v>214</v>
      </c>
      <c r="Q292" s="109" t="s">
        <v>214</v>
      </c>
      <c r="R292" s="108">
        <v>2</v>
      </c>
      <c r="S292" s="111" t="s">
        <v>138</v>
      </c>
      <c r="T292" s="108">
        <v>1060203</v>
      </c>
      <c r="U292" s="108">
        <v>2340</v>
      </c>
      <c r="V292" s="108">
        <v>1829</v>
      </c>
      <c r="W292" s="108">
        <v>2</v>
      </c>
      <c r="X292" s="113">
        <v>2021</v>
      </c>
      <c r="Y292" s="113">
        <v>101</v>
      </c>
      <c r="Z292" s="113">
        <v>0</v>
      </c>
      <c r="AA292" s="114" t="s">
        <v>319</v>
      </c>
      <c r="AB292" s="108">
        <v>436</v>
      </c>
      <c r="AC292" s="109" t="s">
        <v>319</v>
      </c>
      <c r="AD292" s="300" t="s">
        <v>888</v>
      </c>
      <c r="AE292" s="300" t="s">
        <v>852</v>
      </c>
      <c r="AF292" s="301">
        <f>AE292-AD292</f>
        <v>-25</v>
      </c>
      <c r="AG292" s="302">
        <f>IF(AI292="SI", 0,J292)</f>
        <v>85</v>
      </c>
      <c r="AH292" s="303">
        <f>AG292*AF292</f>
        <v>-2125</v>
      </c>
      <c r="AI292" s="304" t="s">
        <v>131</v>
      </c>
    </row>
    <row r="293" spans="1:35" x14ac:dyDescent="0.2">
      <c r="A293" s="108">
        <v>2021</v>
      </c>
      <c r="B293" s="108">
        <v>217</v>
      </c>
      <c r="C293" s="109" t="s">
        <v>892</v>
      </c>
      <c r="D293" s="297" t="s">
        <v>909</v>
      </c>
      <c r="E293" s="109" t="s">
        <v>698</v>
      </c>
      <c r="F293" s="298" t="s">
        <v>910</v>
      </c>
      <c r="G293" s="112">
        <v>13.45</v>
      </c>
      <c r="H293" s="112">
        <v>2.4500000000000002</v>
      </c>
      <c r="I293" s="107" t="s">
        <v>121</v>
      </c>
      <c r="J293" s="112">
        <f>IF(I293="SI", G293-H293,G293)</f>
        <v>11</v>
      </c>
      <c r="K293" s="299" t="s">
        <v>891</v>
      </c>
      <c r="L293" s="108">
        <v>2021</v>
      </c>
      <c r="M293" s="108">
        <v>2170</v>
      </c>
      <c r="N293" s="109" t="s">
        <v>883</v>
      </c>
      <c r="O293" s="111" t="s">
        <v>213</v>
      </c>
      <c r="P293" s="109" t="s">
        <v>214</v>
      </c>
      <c r="Q293" s="109" t="s">
        <v>214</v>
      </c>
      <c r="R293" s="108">
        <v>2</v>
      </c>
      <c r="S293" s="111" t="s">
        <v>138</v>
      </c>
      <c r="T293" s="108">
        <v>1060203</v>
      </c>
      <c r="U293" s="108">
        <v>2340</v>
      </c>
      <c r="V293" s="108">
        <v>1829</v>
      </c>
      <c r="W293" s="108">
        <v>2</v>
      </c>
      <c r="X293" s="113">
        <v>2021</v>
      </c>
      <c r="Y293" s="113">
        <v>101</v>
      </c>
      <c r="Z293" s="113">
        <v>0</v>
      </c>
      <c r="AA293" s="114" t="s">
        <v>319</v>
      </c>
      <c r="AB293" s="108">
        <v>435</v>
      </c>
      <c r="AC293" s="109" t="s">
        <v>319</v>
      </c>
      <c r="AD293" s="300" t="s">
        <v>888</v>
      </c>
      <c r="AE293" s="300" t="s">
        <v>852</v>
      </c>
      <c r="AF293" s="301">
        <f>AE293-AD293</f>
        <v>-25</v>
      </c>
      <c r="AG293" s="302">
        <f>IF(AI293="SI", 0,J293)</f>
        <v>11</v>
      </c>
      <c r="AH293" s="303">
        <f>AG293*AF293</f>
        <v>-275</v>
      </c>
      <c r="AI293" s="304" t="s">
        <v>131</v>
      </c>
    </row>
    <row r="294" spans="1:35" x14ac:dyDescent="0.2">
      <c r="A294" s="108">
        <v>2021</v>
      </c>
      <c r="B294" s="108">
        <v>218</v>
      </c>
      <c r="C294" s="109" t="s">
        <v>892</v>
      </c>
      <c r="D294" s="297" t="s">
        <v>911</v>
      </c>
      <c r="E294" s="109" t="s">
        <v>698</v>
      </c>
      <c r="F294" s="298" t="s">
        <v>912</v>
      </c>
      <c r="G294" s="112">
        <v>13.45</v>
      </c>
      <c r="H294" s="112">
        <v>2.4500000000000002</v>
      </c>
      <c r="I294" s="107" t="s">
        <v>121</v>
      </c>
      <c r="J294" s="112">
        <f>IF(I294="SI", G294-H294,G294)</f>
        <v>11</v>
      </c>
      <c r="K294" s="299" t="s">
        <v>211</v>
      </c>
      <c r="L294" s="108">
        <v>2021</v>
      </c>
      <c r="M294" s="108">
        <v>2168</v>
      </c>
      <c r="N294" s="109" t="s">
        <v>883</v>
      </c>
      <c r="O294" s="111" t="s">
        <v>213</v>
      </c>
      <c r="P294" s="109" t="s">
        <v>214</v>
      </c>
      <c r="Q294" s="109" t="s">
        <v>214</v>
      </c>
      <c r="R294" s="108">
        <v>2</v>
      </c>
      <c r="S294" s="111" t="s">
        <v>138</v>
      </c>
      <c r="T294" s="108">
        <v>1010503</v>
      </c>
      <c r="U294" s="108">
        <v>470</v>
      </c>
      <c r="V294" s="108">
        <v>1156</v>
      </c>
      <c r="W294" s="108">
        <v>2</v>
      </c>
      <c r="X294" s="113">
        <v>2020</v>
      </c>
      <c r="Y294" s="113">
        <v>319</v>
      </c>
      <c r="Z294" s="113">
        <v>0</v>
      </c>
      <c r="AA294" s="114" t="s">
        <v>319</v>
      </c>
      <c r="AB294" s="108">
        <v>430</v>
      </c>
      <c r="AC294" s="109" t="s">
        <v>319</v>
      </c>
      <c r="AD294" s="300" t="s">
        <v>888</v>
      </c>
      <c r="AE294" s="300" t="s">
        <v>852</v>
      </c>
      <c r="AF294" s="301">
        <f>AE294-AD294</f>
        <v>-25</v>
      </c>
      <c r="AG294" s="302">
        <f>IF(AI294="SI", 0,J294)</f>
        <v>11</v>
      </c>
      <c r="AH294" s="303">
        <f>AG294*AF294</f>
        <v>-275</v>
      </c>
      <c r="AI294" s="304" t="s">
        <v>131</v>
      </c>
    </row>
    <row r="295" spans="1:35" x14ac:dyDescent="0.2">
      <c r="A295" s="108">
        <v>2021</v>
      </c>
      <c r="B295" s="108">
        <v>219</v>
      </c>
      <c r="C295" s="109" t="s">
        <v>892</v>
      </c>
      <c r="D295" s="297" t="s">
        <v>913</v>
      </c>
      <c r="E295" s="109" t="s">
        <v>698</v>
      </c>
      <c r="F295" s="298" t="s">
        <v>914</v>
      </c>
      <c r="G295" s="112">
        <v>13.45</v>
      </c>
      <c r="H295" s="112">
        <v>2.4500000000000002</v>
      </c>
      <c r="I295" s="107" t="s">
        <v>121</v>
      </c>
      <c r="J295" s="112">
        <f>IF(I295="SI", G295-H295,G295)</f>
        <v>11</v>
      </c>
      <c r="K295" s="299" t="s">
        <v>432</v>
      </c>
      <c r="L295" s="108">
        <v>2021</v>
      </c>
      <c r="M295" s="108">
        <v>2169</v>
      </c>
      <c r="N295" s="109" t="s">
        <v>883</v>
      </c>
      <c r="O295" s="111" t="s">
        <v>213</v>
      </c>
      <c r="P295" s="109" t="s">
        <v>214</v>
      </c>
      <c r="Q295" s="109" t="s">
        <v>214</v>
      </c>
      <c r="R295" s="108">
        <v>4</v>
      </c>
      <c r="S295" s="111" t="s">
        <v>126</v>
      </c>
      <c r="T295" s="108">
        <v>1100403</v>
      </c>
      <c r="U295" s="108">
        <v>4100</v>
      </c>
      <c r="V295" s="108">
        <v>1574</v>
      </c>
      <c r="W295" s="108">
        <v>2</v>
      </c>
      <c r="X295" s="113">
        <v>2021</v>
      </c>
      <c r="Y295" s="113">
        <v>120</v>
      </c>
      <c r="Z295" s="113">
        <v>0</v>
      </c>
      <c r="AA295" s="114" t="s">
        <v>319</v>
      </c>
      <c r="AB295" s="108">
        <v>434</v>
      </c>
      <c r="AC295" s="109" t="s">
        <v>319</v>
      </c>
      <c r="AD295" s="300" t="s">
        <v>888</v>
      </c>
      <c r="AE295" s="300" t="s">
        <v>852</v>
      </c>
      <c r="AF295" s="301">
        <f>AE295-AD295</f>
        <v>-25</v>
      </c>
      <c r="AG295" s="302">
        <f>IF(AI295="SI", 0,J295)</f>
        <v>11</v>
      </c>
      <c r="AH295" s="303">
        <f>AG295*AF295</f>
        <v>-275</v>
      </c>
      <c r="AI295" s="304" t="s">
        <v>131</v>
      </c>
    </row>
    <row r="296" spans="1:35" x14ac:dyDescent="0.2">
      <c r="A296" s="108">
        <v>2021</v>
      </c>
      <c r="B296" s="108">
        <v>220</v>
      </c>
      <c r="C296" s="109" t="s">
        <v>892</v>
      </c>
      <c r="D296" s="297" t="s">
        <v>915</v>
      </c>
      <c r="E296" s="109" t="s">
        <v>698</v>
      </c>
      <c r="F296" s="298" t="s">
        <v>916</v>
      </c>
      <c r="G296" s="112">
        <v>590.62</v>
      </c>
      <c r="H296" s="112">
        <v>106.62</v>
      </c>
      <c r="I296" s="107" t="s">
        <v>121</v>
      </c>
      <c r="J296" s="112">
        <f>IF(I296="SI", G296-H296,G296)</f>
        <v>484</v>
      </c>
      <c r="K296" s="299" t="s">
        <v>432</v>
      </c>
      <c r="L296" s="108">
        <v>2021</v>
      </c>
      <c r="M296" s="108">
        <v>2166</v>
      </c>
      <c r="N296" s="109" t="s">
        <v>883</v>
      </c>
      <c r="O296" s="111" t="s">
        <v>213</v>
      </c>
      <c r="P296" s="109" t="s">
        <v>214</v>
      </c>
      <c r="Q296" s="109" t="s">
        <v>214</v>
      </c>
      <c r="R296" s="108">
        <v>4</v>
      </c>
      <c r="S296" s="111" t="s">
        <v>126</v>
      </c>
      <c r="T296" s="108">
        <v>1100403</v>
      </c>
      <c r="U296" s="108">
        <v>4100</v>
      </c>
      <c r="V296" s="108">
        <v>1574</v>
      </c>
      <c r="W296" s="108">
        <v>2</v>
      </c>
      <c r="X296" s="113">
        <v>2021</v>
      </c>
      <c r="Y296" s="113">
        <v>120</v>
      </c>
      <c r="Z296" s="113">
        <v>0</v>
      </c>
      <c r="AA296" s="114" t="s">
        <v>319</v>
      </c>
      <c r="AB296" s="108">
        <v>434</v>
      </c>
      <c r="AC296" s="109" t="s">
        <v>319</v>
      </c>
      <c r="AD296" s="300" t="s">
        <v>888</v>
      </c>
      <c r="AE296" s="300" t="s">
        <v>852</v>
      </c>
      <c r="AF296" s="301">
        <f>AE296-AD296</f>
        <v>-25</v>
      </c>
      <c r="AG296" s="302">
        <f>IF(AI296="SI", 0,J296)</f>
        <v>484</v>
      </c>
      <c r="AH296" s="303">
        <f>AG296*AF296</f>
        <v>-12100</v>
      </c>
      <c r="AI296" s="304" t="s">
        <v>131</v>
      </c>
    </row>
    <row r="297" spans="1:35" x14ac:dyDescent="0.2">
      <c r="A297" s="108">
        <v>2021</v>
      </c>
      <c r="B297" s="108">
        <v>221</v>
      </c>
      <c r="C297" s="109" t="s">
        <v>892</v>
      </c>
      <c r="D297" s="297" t="s">
        <v>917</v>
      </c>
      <c r="E297" s="109" t="s">
        <v>698</v>
      </c>
      <c r="F297" s="298" t="s">
        <v>918</v>
      </c>
      <c r="G297" s="112">
        <v>97.4</v>
      </c>
      <c r="H297" s="112">
        <v>17.57</v>
      </c>
      <c r="I297" s="107" t="s">
        <v>121</v>
      </c>
      <c r="J297" s="112">
        <f>IF(I297="SI", G297-H297,G297)</f>
        <v>79.830000000000013</v>
      </c>
      <c r="K297" s="299" t="s">
        <v>211</v>
      </c>
      <c r="L297" s="108">
        <v>2021</v>
      </c>
      <c r="M297" s="108">
        <v>2182</v>
      </c>
      <c r="N297" s="109" t="s">
        <v>883</v>
      </c>
      <c r="O297" s="111" t="s">
        <v>213</v>
      </c>
      <c r="P297" s="109" t="s">
        <v>214</v>
      </c>
      <c r="Q297" s="109" t="s">
        <v>214</v>
      </c>
      <c r="R297" s="108">
        <v>2</v>
      </c>
      <c r="S297" s="111" t="s">
        <v>138</v>
      </c>
      <c r="T297" s="108">
        <v>1010503</v>
      </c>
      <c r="U297" s="108">
        <v>470</v>
      </c>
      <c r="V297" s="108">
        <v>1156</v>
      </c>
      <c r="W297" s="108">
        <v>2</v>
      </c>
      <c r="X297" s="113">
        <v>2020</v>
      </c>
      <c r="Y297" s="113">
        <v>319</v>
      </c>
      <c r="Z297" s="113">
        <v>0</v>
      </c>
      <c r="AA297" s="114" t="s">
        <v>319</v>
      </c>
      <c r="AB297" s="108">
        <v>430</v>
      </c>
      <c r="AC297" s="109" t="s">
        <v>319</v>
      </c>
      <c r="AD297" s="300" t="s">
        <v>888</v>
      </c>
      <c r="AE297" s="300" t="s">
        <v>852</v>
      </c>
      <c r="AF297" s="301">
        <f>AE297-AD297</f>
        <v>-25</v>
      </c>
      <c r="AG297" s="302">
        <f>IF(AI297="SI", 0,J297)</f>
        <v>79.830000000000013</v>
      </c>
      <c r="AH297" s="303">
        <f>AG297*AF297</f>
        <v>-1995.7500000000002</v>
      </c>
      <c r="AI297" s="304" t="s">
        <v>131</v>
      </c>
    </row>
    <row r="298" spans="1:35" x14ac:dyDescent="0.2">
      <c r="A298" s="108">
        <v>2021</v>
      </c>
      <c r="B298" s="108">
        <v>221</v>
      </c>
      <c r="C298" s="109" t="s">
        <v>892</v>
      </c>
      <c r="D298" s="297" t="s">
        <v>917</v>
      </c>
      <c r="E298" s="109" t="s">
        <v>698</v>
      </c>
      <c r="F298" s="298" t="s">
        <v>918</v>
      </c>
      <c r="G298" s="112">
        <v>142.78</v>
      </c>
      <c r="H298" s="112">
        <v>25.75</v>
      </c>
      <c r="I298" s="107" t="s">
        <v>121</v>
      </c>
      <c r="J298" s="112">
        <f>IF(I298="SI", G298-H298,G298)</f>
        <v>117.03</v>
      </c>
      <c r="K298" s="299" t="s">
        <v>432</v>
      </c>
      <c r="L298" s="108">
        <v>2021</v>
      </c>
      <c r="M298" s="108">
        <v>2182</v>
      </c>
      <c r="N298" s="109" t="s">
        <v>883</v>
      </c>
      <c r="O298" s="111" t="s">
        <v>213</v>
      </c>
      <c r="P298" s="109" t="s">
        <v>214</v>
      </c>
      <c r="Q298" s="109" t="s">
        <v>214</v>
      </c>
      <c r="R298" s="108">
        <v>1</v>
      </c>
      <c r="S298" s="111" t="s">
        <v>166</v>
      </c>
      <c r="T298" s="108">
        <v>1010203</v>
      </c>
      <c r="U298" s="108">
        <v>140</v>
      </c>
      <c r="V298" s="108">
        <v>1043</v>
      </c>
      <c r="W298" s="108">
        <v>2</v>
      </c>
      <c r="X298" s="113">
        <v>2021</v>
      </c>
      <c r="Y298" s="113">
        <v>347</v>
      </c>
      <c r="Z298" s="113">
        <v>0</v>
      </c>
      <c r="AA298" s="114" t="s">
        <v>319</v>
      </c>
      <c r="AB298" s="108">
        <v>429</v>
      </c>
      <c r="AC298" s="109" t="s">
        <v>319</v>
      </c>
      <c r="AD298" s="300" t="s">
        <v>888</v>
      </c>
      <c r="AE298" s="300" t="s">
        <v>852</v>
      </c>
      <c r="AF298" s="301">
        <f>AE298-AD298</f>
        <v>-25</v>
      </c>
      <c r="AG298" s="302">
        <f>IF(AI298="SI", 0,J298)</f>
        <v>117.03</v>
      </c>
      <c r="AH298" s="303">
        <f>AG298*AF298</f>
        <v>-2925.75</v>
      </c>
      <c r="AI298" s="304" t="s">
        <v>131</v>
      </c>
    </row>
    <row r="299" spans="1:35" x14ac:dyDescent="0.2">
      <c r="A299" s="108">
        <v>2021</v>
      </c>
      <c r="B299" s="108">
        <v>221</v>
      </c>
      <c r="C299" s="109" t="s">
        <v>892</v>
      </c>
      <c r="D299" s="297" t="s">
        <v>917</v>
      </c>
      <c r="E299" s="109" t="s">
        <v>698</v>
      </c>
      <c r="F299" s="298" t="s">
        <v>918</v>
      </c>
      <c r="G299" s="112">
        <v>244.17</v>
      </c>
      <c r="H299" s="112">
        <v>44.03</v>
      </c>
      <c r="I299" s="107" t="s">
        <v>121</v>
      </c>
      <c r="J299" s="112">
        <f>IF(I299="SI", G299-H299,G299)</f>
        <v>200.14</v>
      </c>
      <c r="K299" s="299" t="s">
        <v>211</v>
      </c>
      <c r="L299" s="108">
        <v>2021</v>
      </c>
      <c r="M299" s="108">
        <v>2182</v>
      </c>
      <c r="N299" s="109" t="s">
        <v>883</v>
      </c>
      <c r="O299" s="111" t="s">
        <v>213</v>
      </c>
      <c r="P299" s="109" t="s">
        <v>214</v>
      </c>
      <c r="Q299" s="109" t="s">
        <v>214</v>
      </c>
      <c r="R299" s="108">
        <v>4</v>
      </c>
      <c r="S299" s="111" t="s">
        <v>126</v>
      </c>
      <c r="T299" s="108">
        <v>1040203</v>
      </c>
      <c r="U299" s="108">
        <v>1570</v>
      </c>
      <c r="V299" s="108">
        <v>1366</v>
      </c>
      <c r="W299" s="108">
        <v>2</v>
      </c>
      <c r="X299" s="113">
        <v>2020</v>
      </c>
      <c r="Y299" s="113">
        <v>327</v>
      </c>
      <c r="Z299" s="113">
        <v>0</v>
      </c>
      <c r="AA299" s="114" t="s">
        <v>319</v>
      </c>
      <c r="AB299" s="108">
        <v>432</v>
      </c>
      <c r="AC299" s="109" t="s">
        <v>319</v>
      </c>
      <c r="AD299" s="300" t="s">
        <v>888</v>
      </c>
      <c r="AE299" s="300" t="s">
        <v>852</v>
      </c>
      <c r="AF299" s="301">
        <f>AE299-AD299</f>
        <v>-25</v>
      </c>
      <c r="AG299" s="302">
        <f>IF(AI299="SI", 0,J299)</f>
        <v>200.14</v>
      </c>
      <c r="AH299" s="303">
        <f>AG299*AF299</f>
        <v>-5003.5</v>
      </c>
      <c r="AI299" s="304" t="s">
        <v>131</v>
      </c>
    </row>
    <row r="300" spans="1:35" x14ac:dyDescent="0.2">
      <c r="A300" s="108">
        <v>2021</v>
      </c>
      <c r="B300" s="108">
        <v>222</v>
      </c>
      <c r="C300" s="109" t="s">
        <v>892</v>
      </c>
      <c r="D300" s="297" t="s">
        <v>919</v>
      </c>
      <c r="E300" s="109" t="s">
        <v>814</v>
      </c>
      <c r="F300" s="298" t="s">
        <v>920</v>
      </c>
      <c r="G300" s="112">
        <v>148.02000000000001</v>
      </c>
      <c r="H300" s="112">
        <v>26.69</v>
      </c>
      <c r="I300" s="107" t="s">
        <v>121</v>
      </c>
      <c r="J300" s="112">
        <f>IF(I300="SI", G300-H300,G300)</f>
        <v>121.33000000000001</v>
      </c>
      <c r="K300" s="299" t="s">
        <v>247</v>
      </c>
      <c r="L300" s="108">
        <v>2021</v>
      </c>
      <c r="M300" s="108">
        <v>2185</v>
      </c>
      <c r="N300" s="109" t="s">
        <v>892</v>
      </c>
      <c r="O300" s="111" t="s">
        <v>248</v>
      </c>
      <c r="P300" s="109" t="s">
        <v>249</v>
      </c>
      <c r="Q300" s="109" t="s">
        <v>125</v>
      </c>
      <c r="R300" s="108">
        <v>4</v>
      </c>
      <c r="S300" s="111" t="s">
        <v>126</v>
      </c>
      <c r="T300" s="108">
        <v>1040203</v>
      </c>
      <c r="U300" s="108">
        <v>1570</v>
      </c>
      <c r="V300" s="108">
        <v>1366</v>
      </c>
      <c r="W300" s="108">
        <v>2</v>
      </c>
      <c r="X300" s="113">
        <v>2021</v>
      </c>
      <c r="Y300" s="113">
        <v>367</v>
      </c>
      <c r="Z300" s="113">
        <v>0</v>
      </c>
      <c r="AA300" s="114" t="s">
        <v>319</v>
      </c>
      <c r="AB300" s="108">
        <v>427</v>
      </c>
      <c r="AC300" s="109" t="s">
        <v>319</v>
      </c>
      <c r="AD300" s="300" t="s">
        <v>921</v>
      </c>
      <c r="AE300" s="300" t="s">
        <v>852</v>
      </c>
      <c r="AF300" s="301">
        <f>AE300-AD300</f>
        <v>-27</v>
      </c>
      <c r="AG300" s="302">
        <f>IF(AI300="SI", 0,J300)</f>
        <v>121.33000000000001</v>
      </c>
      <c r="AH300" s="303">
        <f>AG300*AF300</f>
        <v>-3275.9100000000003</v>
      </c>
      <c r="AI300" s="304" t="s">
        <v>131</v>
      </c>
    </row>
    <row r="301" spans="1:35" x14ac:dyDescent="0.2">
      <c r="A301" s="108">
        <v>2021</v>
      </c>
      <c r="B301" s="108">
        <v>223</v>
      </c>
      <c r="C301" s="109" t="s">
        <v>892</v>
      </c>
      <c r="D301" s="297" t="s">
        <v>922</v>
      </c>
      <c r="E301" s="109" t="s">
        <v>814</v>
      </c>
      <c r="F301" s="298" t="s">
        <v>920</v>
      </c>
      <c r="G301" s="112">
        <v>148.19</v>
      </c>
      <c r="H301" s="112">
        <v>26.72</v>
      </c>
      <c r="I301" s="107" t="s">
        <v>121</v>
      </c>
      <c r="J301" s="112">
        <f>IF(I301="SI", G301-H301,G301)</f>
        <v>121.47</v>
      </c>
      <c r="K301" s="299" t="s">
        <v>247</v>
      </c>
      <c r="L301" s="108">
        <v>2021</v>
      </c>
      <c r="M301" s="108">
        <v>2189</v>
      </c>
      <c r="N301" s="109" t="s">
        <v>892</v>
      </c>
      <c r="O301" s="111" t="s">
        <v>248</v>
      </c>
      <c r="P301" s="109" t="s">
        <v>249</v>
      </c>
      <c r="Q301" s="109" t="s">
        <v>125</v>
      </c>
      <c r="R301" s="108">
        <v>4</v>
      </c>
      <c r="S301" s="111" t="s">
        <v>126</v>
      </c>
      <c r="T301" s="108">
        <v>1040103</v>
      </c>
      <c r="U301" s="108">
        <v>1460</v>
      </c>
      <c r="V301" s="108">
        <v>1346</v>
      </c>
      <c r="W301" s="108">
        <v>2</v>
      </c>
      <c r="X301" s="113">
        <v>2021</v>
      </c>
      <c r="Y301" s="113">
        <v>366</v>
      </c>
      <c r="Z301" s="113">
        <v>0</v>
      </c>
      <c r="AA301" s="114" t="s">
        <v>319</v>
      </c>
      <c r="AB301" s="108">
        <v>426</v>
      </c>
      <c r="AC301" s="109" t="s">
        <v>319</v>
      </c>
      <c r="AD301" s="300" t="s">
        <v>921</v>
      </c>
      <c r="AE301" s="300" t="s">
        <v>852</v>
      </c>
      <c r="AF301" s="301">
        <f>AE301-AD301</f>
        <v>-27</v>
      </c>
      <c r="AG301" s="302">
        <f>IF(AI301="SI", 0,J301)</f>
        <v>121.47</v>
      </c>
      <c r="AH301" s="303">
        <f>AG301*AF301</f>
        <v>-3279.69</v>
      </c>
      <c r="AI301" s="304" t="s">
        <v>131</v>
      </c>
    </row>
    <row r="302" spans="1:35" x14ac:dyDescent="0.2">
      <c r="A302" s="108">
        <v>2021</v>
      </c>
      <c r="B302" s="108">
        <v>224</v>
      </c>
      <c r="C302" s="109" t="s">
        <v>892</v>
      </c>
      <c r="D302" s="297" t="s">
        <v>923</v>
      </c>
      <c r="E302" s="109" t="s">
        <v>814</v>
      </c>
      <c r="F302" s="298" t="s">
        <v>920</v>
      </c>
      <c r="G302" s="112">
        <v>137.21</v>
      </c>
      <c r="H302" s="112">
        <v>24.74</v>
      </c>
      <c r="I302" s="107" t="s">
        <v>121</v>
      </c>
      <c r="J302" s="112">
        <f>IF(I302="SI", G302-H302,G302)</f>
        <v>112.47000000000001</v>
      </c>
      <c r="K302" s="299" t="s">
        <v>247</v>
      </c>
      <c r="L302" s="108">
        <v>2021</v>
      </c>
      <c r="M302" s="108">
        <v>2188</v>
      </c>
      <c r="N302" s="109" t="s">
        <v>892</v>
      </c>
      <c r="O302" s="111" t="s">
        <v>248</v>
      </c>
      <c r="P302" s="109" t="s">
        <v>249</v>
      </c>
      <c r="Q302" s="109" t="s">
        <v>125</v>
      </c>
      <c r="R302" s="108">
        <v>1</v>
      </c>
      <c r="S302" s="111" t="s">
        <v>166</v>
      </c>
      <c r="T302" s="108">
        <v>1010203</v>
      </c>
      <c r="U302" s="108">
        <v>140</v>
      </c>
      <c r="V302" s="108">
        <v>1043</v>
      </c>
      <c r="W302" s="108">
        <v>2</v>
      </c>
      <c r="X302" s="113">
        <v>2021</v>
      </c>
      <c r="Y302" s="113">
        <v>348</v>
      </c>
      <c r="Z302" s="113">
        <v>0</v>
      </c>
      <c r="AA302" s="114" t="s">
        <v>319</v>
      </c>
      <c r="AB302" s="108">
        <v>425</v>
      </c>
      <c r="AC302" s="109" t="s">
        <v>319</v>
      </c>
      <c r="AD302" s="300" t="s">
        <v>921</v>
      </c>
      <c r="AE302" s="300" t="s">
        <v>852</v>
      </c>
      <c r="AF302" s="301">
        <f>AE302-AD302</f>
        <v>-27</v>
      </c>
      <c r="AG302" s="302">
        <f>IF(AI302="SI", 0,J302)</f>
        <v>112.47000000000001</v>
      </c>
      <c r="AH302" s="303">
        <f>AG302*AF302</f>
        <v>-3036.6900000000005</v>
      </c>
      <c r="AI302" s="304" t="s">
        <v>131</v>
      </c>
    </row>
    <row r="303" spans="1:35" x14ac:dyDescent="0.2">
      <c r="A303" s="108">
        <v>2021</v>
      </c>
      <c r="B303" s="108">
        <v>225</v>
      </c>
      <c r="C303" s="109" t="s">
        <v>892</v>
      </c>
      <c r="D303" s="297" t="s">
        <v>924</v>
      </c>
      <c r="E303" s="109" t="s">
        <v>814</v>
      </c>
      <c r="F303" s="298" t="s">
        <v>920</v>
      </c>
      <c r="G303" s="112">
        <v>341.5</v>
      </c>
      <c r="H303" s="112">
        <v>61.58</v>
      </c>
      <c r="I303" s="107" t="s">
        <v>121</v>
      </c>
      <c r="J303" s="112">
        <f>IF(I303="SI", G303-H303,G303)</f>
        <v>279.92</v>
      </c>
      <c r="K303" s="299" t="s">
        <v>247</v>
      </c>
      <c r="L303" s="108">
        <v>2021</v>
      </c>
      <c r="M303" s="108">
        <v>2190</v>
      </c>
      <c r="N303" s="109" t="s">
        <v>892</v>
      </c>
      <c r="O303" s="111" t="s">
        <v>248</v>
      </c>
      <c r="P303" s="109" t="s">
        <v>249</v>
      </c>
      <c r="Q303" s="109" t="s">
        <v>125</v>
      </c>
      <c r="R303" s="108">
        <v>1</v>
      </c>
      <c r="S303" s="111" t="s">
        <v>166</v>
      </c>
      <c r="T303" s="108">
        <v>1010203</v>
      </c>
      <c r="U303" s="108">
        <v>140</v>
      </c>
      <c r="V303" s="108">
        <v>1043</v>
      </c>
      <c r="W303" s="108">
        <v>2</v>
      </c>
      <c r="X303" s="113">
        <v>2021</v>
      </c>
      <c r="Y303" s="113">
        <v>348</v>
      </c>
      <c r="Z303" s="113">
        <v>0</v>
      </c>
      <c r="AA303" s="114" t="s">
        <v>319</v>
      </c>
      <c r="AB303" s="108">
        <v>425</v>
      </c>
      <c r="AC303" s="109" t="s">
        <v>319</v>
      </c>
      <c r="AD303" s="300" t="s">
        <v>921</v>
      </c>
      <c r="AE303" s="300" t="s">
        <v>852</v>
      </c>
      <c r="AF303" s="301">
        <f>AE303-AD303</f>
        <v>-27</v>
      </c>
      <c r="AG303" s="302">
        <f>IF(AI303="SI", 0,J303)</f>
        <v>279.92</v>
      </c>
      <c r="AH303" s="303">
        <f>AG303*AF303</f>
        <v>-7557.84</v>
      </c>
      <c r="AI303" s="304" t="s">
        <v>131</v>
      </c>
    </row>
    <row r="304" spans="1:35" x14ac:dyDescent="0.2">
      <c r="A304" s="108">
        <v>2021</v>
      </c>
      <c r="B304" s="108">
        <v>226</v>
      </c>
      <c r="C304" s="109" t="s">
        <v>892</v>
      </c>
      <c r="D304" s="297" t="s">
        <v>925</v>
      </c>
      <c r="E304" s="109" t="s">
        <v>814</v>
      </c>
      <c r="F304" s="298" t="s">
        <v>920</v>
      </c>
      <c r="G304" s="112">
        <v>74.239999999999995</v>
      </c>
      <c r="H304" s="112">
        <v>13.39</v>
      </c>
      <c r="I304" s="107" t="s">
        <v>121</v>
      </c>
      <c r="J304" s="112">
        <f>IF(I304="SI", G304-H304,G304)</f>
        <v>60.849999999999994</v>
      </c>
      <c r="K304" s="299" t="s">
        <v>247</v>
      </c>
      <c r="L304" s="108">
        <v>2021</v>
      </c>
      <c r="M304" s="108">
        <v>2186</v>
      </c>
      <c r="N304" s="109" t="s">
        <v>892</v>
      </c>
      <c r="O304" s="111" t="s">
        <v>248</v>
      </c>
      <c r="P304" s="109" t="s">
        <v>249</v>
      </c>
      <c r="Q304" s="109" t="s">
        <v>125</v>
      </c>
      <c r="R304" s="108">
        <v>4</v>
      </c>
      <c r="S304" s="111" t="s">
        <v>126</v>
      </c>
      <c r="T304" s="108">
        <v>1040203</v>
      </c>
      <c r="U304" s="108">
        <v>1570</v>
      </c>
      <c r="V304" s="108">
        <v>1366</v>
      </c>
      <c r="W304" s="108">
        <v>2</v>
      </c>
      <c r="X304" s="113">
        <v>2021</v>
      </c>
      <c r="Y304" s="113">
        <v>367</v>
      </c>
      <c r="Z304" s="113">
        <v>0</v>
      </c>
      <c r="AA304" s="114" t="s">
        <v>319</v>
      </c>
      <c r="AB304" s="108">
        <v>427</v>
      </c>
      <c r="AC304" s="109" t="s">
        <v>319</v>
      </c>
      <c r="AD304" s="300" t="s">
        <v>921</v>
      </c>
      <c r="AE304" s="300" t="s">
        <v>852</v>
      </c>
      <c r="AF304" s="301">
        <f>AE304-AD304</f>
        <v>-27</v>
      </c>
      <c r="AG304" s="302">
        <f>IF(AI304="SI", 0,J304)</f>
        <v>60.849999999999994</v>
      </c>
      <c r="AH304" s="303">
        <f>AG304*AF304</f>
        <v>-1642.9499999999998</v>
      </c>
      <c r="AI304" s="304" t="s">
        <v>131</v>
      </c>
    </row>
    <row r="305" spans="1:35" x14ac:dyDescent="0.2">
      <c r="A305" s="108">
        <v>2021</v>
      </c>
      <c r="B305" s="108">
        <v>227</v>
      </c>
      <c r="C305" s="109" t="s">
        <v>892</v>
      </c>
      <c r="D305" s="297" t="s">
        <v>926</v>
      </c>
      <c r="E305" s="109" t="s">
        <v>814</v>
      </c>
      <c r="F305" s="298" t="s">
        <v>920</v>
      </c>
      <c r="G305" s="112">
        <v>37.04</v>
      </c>
      <c r="H305" s="112">
        <v>6.68</v>
      </c>
      <c r="I305" s="107" t="s">
        <v>121</v>
      </c>
      <c r="J305" s="112">
        <f>IF(I305="SI", G305-H305,G305)</f>
        <v>30.36</v>
      </c>
      <c r="K305" s="299" t="s">
        <v>247</v>
      </c>
      <c r="L305" s="108">
        <v>2021</v>
      </c>
      <c r="M305" s="108">
        <v>2187</v>
      </c>
      <c r="N305" s="109" t="s">
        <v>892</v>
      </c>
      <c r="O305" s="111" t="s">
        <v>248</v>
      </c>
      <c r="P305" s="109" t="s">
        <v>249</v>
      </c>
      <c r="Q305" s="109" t="s">
        <v>125</v>
      </c>
      <c r="R305" s="108">
        <v>4</v>
      </c>
      <c r="S305" s="111" t="s">
        <v>126</v>
      </c>
      <c r="T305" s="108">
        <v>1040203</v>
      </c>
      <c r="U305" s="108">
        <v>1570</v>
      </c>
      <c r="V305" s="108">
        <v>1401</v>
      </c>
      <c r="W305" s="108">
        <v>2</v>
      </c>
      <c r="X305" s="113">
        <v>2021</v>
      </c>
      <c r="Y305" s="113">
        <v>368</v>
      </c>
      <c r="Z305" s="113">
        <v>0</v>
      </c>
      <c r="AA305" s="114" t="s">
        <v>319</v>
      </c>
      <c r="AB305" s="108">
        <v>428</v>
      </c>
      <c r="AC305" s="109" t="s">
        <v>319</v>
      </c>
      <c r="AD305" s="300" t="s">
        <v>921</v>
      </c>
      <c r="AE305" s="300" t="s">
        <v>852</v>
      </c>
      <c r="AF305" s="301">
        <f>AE305-AD305</f>
        <v>-27</v>
      </c>
      <c r="AG305" s="302">
        <f>IF(AI305="SI", 0,J305)</f>
        <v>30.36</v>
      </c>
      <c r="AH305" s="303">
        <f>AG305*AF305</f>
        <v>-819.72</v>
      </c>
      <c r="AI305" s="304" t="s">
        <v>131</v>
      </c>
    </row>
    <row r="306" spans="1:35" x14ac:dyDescent="0.2">
      <c r="A306" s="108">
        <v>2021</v>
      </c>
      <c r="B306" s="108">
        <v>227</v>
      </c>
      <c r="C306" s="109" t="s">
        <v>892</v>
      </c>
      <c r="D306" s="297" t="s">
        <v>926</v>
      </c>
      <c r="E306" s="109" t="s">
        <v>814</v>
      </c>
      <c r="F306" s="298" t="s">
        <v>920</v>
      </c>
      <c r="G306" s="112">
        <v>45.92</v>
      </c>
      <c r="H306" s="112">
        <v>8.2799999999999994</v>
      </c>
      <c r="I306" s="107" t="s">
        <v>121</v>
      </c>
      <c r="J306" s="112">
        <f>IF(I306="SI", G306-H306,G306)</f>
        <v>37.64</v>
      </c>
      <c r="K306" s="299" t="s">
        <v>247</v>
      </c>
      <c r="L306" s="108">
        <v>2021</v>
      </c>
      <c r="M306" s="108">
        <v>2187</v>
      </c>
      <c r="N306" s="109" t="s">
        <v>892</v>
      </c>
      <c r="O306" s="111" t="s">
        <v>248</v>
      </c>
      <c r="P306" s="109" t="s">
        <v>249</v>
      </c>
      <c r="Q306" s="109" t="s">
        <v>125</v>
      </c>
      <c r="R306" s="108">
        <v>4</v>
      </c>
      <c r="S306" s="111" t="s">
        <v>126</v>
      </c>
      <c r="T306" s="108">
        <v>1040103</v>
      </c>
      <c r="U306" s="108">
        <v>1460</v>
      </c>
      <c r="V306" s="108">
        <v>1346</v>
      </c>
      <c r="W306" s="108">
        <v>2</v>
      </c>
      <c r="X306" s="113">
        <v>2021</v>
      </c>
      <c r="Y306" s="113">
        <v>366</v>
      </c>
      <c r="Z306" s="113">
        <v>0</v>
      </c>
      <c r="AA306" s="114" t="s">
        <v>319</v>
      </c>
      <c r="AB306" s="108">
        <v>426</v>
      </c>
      <c r="AC306" s="109" t="s">
        <v>319</v>
      </c>
      <c r="AD306" s="300" t="s">
        <v>921</v>
      </c>
      <c r="AE306" s="300" t="s">
        <v>852</v>
      </c>
      <c r="AF306" s="301">
        <f>AE306-AD306</f>
        <v>-27</v>
      </c>
      <c r="AG306" s="302">
        <f>IF(AI306="SI", 0,J306)</f>
        <v>37.64</v>
      </c>
      <c r="AH306" s="303">
        <f>AG306*AF306</f>
        <v>-1016.28</v>
      </c>
      <c r="AI306" s="304" t="s">
        <v>131</v>
      </c>
    </row>
    <row r="307" spans="1:35" x14ac:dyDescent="0.2">
      <c r="A307" s="108">
        <v>2021</v>
      </c>
      <c r="B307" s="108">
        <v>228</v>
      </c>
      <c r="C307" s="109" t="s">
        <v>319</v>
      </c>
      <c r="D307" s="297" t="s">
        <v>927</v>
      </c>
      <c r="E307" s="109" t="s">
        <v>892</v>
      </c>
      <c r="F307" s="298" t="s">
        <v>928</v>
      </c>
      <c r="G307" s="112">
        <v>193.98</v>
      </c>
      <c r="H307" s="112">
        <v>34.979999999999997</v>
      </c>
      <c r="I307" s="107" t="s">
        <v>121</v>
      </c>
      <c r="J307" s="112">
        <f>IF(I307="SI", G307-H307,G307)</f>
        <v>159</v>
      </c>
      <c r="K307" s="299" t="s">
        <v>929</v>
      </c>
      <c r="L307" s="108">
        <v>2021</v>
      </c>
      <c r="M307" s="108">
        <v>2223</v>
      </c>
      <c r="N307" s="109" t="s">
        <v>892</v>
      </c>
      <c r="O307" s="111" t="s">
        <v>359</v>
      </c>
      <c r="P307" s="109" t="s">
        <v>360</v>
      </c>
      <c r="Q307" s="109" t="s">
        <v>125</v>
      </c>
      <c r="R307" s="108">
        <v>1</v>
      </c>
      <c r="S307" s="111" t="s">
        <v>166</v>
      </c>
      <c r="T307" s="108">
        <v>1010203</v>
      </c>
      <c r="U307" s="108">
        <v>140</v>
      </c>
      <c r="V307" s="108">
        <v>1043</v>
      </c>
      <c r="W307" s="108">
        <v>7</v>
      </c>
      <c r="X307" s="113">
        <v>2021</v>
      </c>
      <c r="Y307" s="113">
        <v>54</v>
      </c>
      <c r="Z307" s="113">
        <v>0</v>
      </c>
      <c r="AA307" s="114" t="s">
        <v>319</v>
      </c>
      <c r="AB307" s="108">
        <v>442</v>
      </c>
      <c r="AC307" s="109" t="s">
        <v>319</v>
      </c>
      <c r="AD307" s="300" t="s">
        <v>930</v>
      </c>
      <c r="AE307" s="300" t="s">
        <v>320</v>
      </c>
      <c r="AF307" s="301">
        <f>AE307-AD307</f>
        <v>-27</v>
      </c>
      <c r="AG307" s="302">
        <f>IF(AI307="SI", 0,J307)</f>
        <v>159</v>
      </c>
      <c r="AH307" s="303">
        <f>AG307*AF307</f>
        <v>-4293</v>
      </c>
      <c r="AI307" s="304" t="s">
        <v>131</v>
      </c>
    </row>
    <row r="308" spans="1:35" x14ac:dyDescent="0.2">
      <c r="A308" s="108">
        <v>2021</v>
      </c>
      <c r="B308" s="108">
        <v>229</v>
      </c>
      <c r="C308" s="109" t="s">
        <v>319</v>
      </c>
      <c r="D308" s="297" t="s">
        <v>931</v>
      </c>
      <c r="E308" s="109" t="s">
        <v>612</v>
      </c>
      <c r="F308" s="298" t="s">
        <v>932</v>
      </c>
      <c r="G308" s="112">
        <v>117.47</v>
      </c>
      <c r="H308" s="112">
        <v>4.5199999999999996</v>
      </c>
      <c r="I308" s="107" t="s">
        <v>121</v>
      </c>
      <c r="J308" s="112">
        <f>IF(I308="SI", G308-H308,G308)</f>
        <v>112.95</v>
      </c>
      <c r="K308" s="299" t="s">
        <v>122</v>
      </c>
      <c r="L308" s="108">
        <v>2021</v>
      </c>
      <c r="M308" s="108">
        <v>2237</v>
      </c>
      <c r="N308" s="109" t="s">
        <v>892</v>
      </c>
      <c r="O308" s="111" t="s">
        <v>123</v>
      </c>
      <c r="P308" s="109" t="s">
        <v>124</v>
      </c>
      <c r="Q308" s="109" t="s">
        <v>125</v>
      </c>
      <c r="R308" s="108">
        <v>4</v>
      </c>
      <c r="S308" s="111" t="s">
        <v>126</v>
      </c>
      <c r="T308" s="108">
        <v>1040503</v>
      </c>
      <c r="U308" s="108">
        <v>1900</v>
      </c>
      <c r="V308" s="108">
        <v>1416</v>
      </c>
      <c r="W308" s="108">
        <v>99</v>
      </c>
      <c r="X308" s="113">
        <v>2021</v>
      </c>
      <c r="Y308" s="113">
        <v>97</v>
      </c>
      <c r="Z308" s="113">
        <v>0</v>
      </c>
      <c r="AA308" s="114" t="s">
        <v>319</v>
      </c>
      <c r="AB308" s="108">
        <v>462</v>
      </c>
      <c r="AC308" s="109" t="s">
        <v>319</v>
      </c>
      <c r="AD308" s="300" t="s">
        <v>930</v>
      </c>
      <c r="AE308" s="300" t="s">
        <v>320</v>
      </c>
      <c r="AF308" s="301">
        <f>AE308-AD308</f>
        <v>-27</v>
      </c>
      <c r="AG308" s="302">
        <f>IF(AI308="SI", 0,J308)</f>
        <v>112.95</v>
      </c>
      <c r="AH308" s="303">
        <f>AG308*AF308</f>
        <v>-3049.65</v>
      </c>
      <c r="AI308" s="304" t="s">
        <v>131</v>
      </c>
    </row>
    <row r="309" spans="1:35" x14ac:dyDescent="0.2">
      <c r="A309" s="108">
        <v>2021</v>
      </c>
      <c r="B309" s="108">
        <v>230</v>
      </c>
      <c r="C309" s="109" t="s">
        <v>321</v>
      </c>
      <c r="D309" s="297" t="s">
        <v>933</v>
      </c>
      <c r="E309" s="109" t="s">
        <v>320</v>
      </c>
      <c r="F309" s="298" t="s">
        <v>934</v>
      </c>
      <c r="G309" s="112">
        <v>170.8</v>
      </c>
      <c r="H309" s="112">
        <v>30.8</v>
      </c>
      <c r="I309" s="107" t="s">
        <v>121</v>
      </c>
      <c r="J309" s="112">
        <f>IF(I309="SI", G309-H309,G309)</f>
        <v>140</v>
      </c>
      <c r="K309" s="299" t="s">
        <v>935</v>
      </c>
      <c r="L309" s="108">
        <v>2021</v>
      </c>
      <c r="M309" s="108">
        <v>2325</v>
      </c>
      <c r="N309" s="109" t="s">
        <v>321</v>
      </c>
      <c r="O309" s="111" t="s">
        <v>616</v>
      </c>
      <c r="P309" s="109" t="s">
        <v>617</v>
      </c>
      <c r="Q309" s="109" t="s">
        <v>125</v>
      </c>
      <c r="R309" s="108">
        <v>4</v>
      </c>
      <c r="S309" s="111" t="s">
        <v>126</v>
      </c>
      <c r="T309" s="108">
        <v>1040203</v>
      </c>
      <c r="U309" s="108">
        <v>1570</v>
      </c>
      <c r="V309" s="108">
        <v>1366</v>
      </c>
      <c r="W309" s="108">
        <v>1</v>
      </c>
      <c r="X309" s="113">
        <v>2021</v>
      </c>
      <c r="Y309" s="113">
        <v>39</v>
      </c>
      <c r="Z309" s="113">
        <v>2</v>
      </c>
      <c r="AA309" s="114" t="s">
        <v>936</v>
      </c>
      <c r="AB309" s="108">
        <v>514</v>
      </c>
      <c r="AC309" s="109" t="s">
        <v>936</v>
      </c>
      <c r="AD309" s="300" t="s">
        <v>937</v>
      </c>
      <c r="AE309" s="300" t="s">
        <v>938</v>
      </c>
      <c r="AF309" s="301">
        <f>AE309-AD309</f>
        <v>10</v>
      </c>
      <c r="AG309" s="302">
        <f>IF(AI309="SI", 0,J309)</f>
        <v>140</v>
      </c>
      <c r="AH309" s="303">
        <f>AG309*AF309</f>
        <v>1400</v>
      </c>
      <c r="AI309" s="304" t="s">
        <v>131</v>
      </c>
    </row>
    <row r="310" spans="1:35" x14ac:dyDescent="0.2">
      <c r="A310" s="108">
        <v>2021</v>
      </c>
      <c r="B310" s="108">
        <v>231</v>
      </c>
      <c r="C310" s="109" t="s">
        <v>734</v>
      </c>
      <c r="D310" s="297" t="s">
        <v>939</v>
      </c>
      <c r="E310" s="109" t="s">
        <v>320</v>
      </c>
      <c r="F310" s="298" t="s">
        <v>940</v>
      </c>
      <c r="G310" s="112">
        <v>98.99</v>
      </c>
      <c r="H310" s="112">
        <v>17.850000000000001</v>
      </c>
      <c r="I310" s="107" t="s">
        <v>121</v>
      </c>
      <c r="J310" s="112">
        <f>IF(I310="SI", G310-H310,G310)</f>
        <v>81.139999999999986</v>
      </c>
      <c r="K310" s="299" t="s">
        <v>282</v>
      </c>
      <c r="L310" s="108">
        <v>2021</v>
      </c>
      <c r="M310" s="108">
        <v>2367</v>
      </c>
      <c r="N310" s="109" t="s">
        <v>734</v>
      </c>
      <c r="O310" s="111" t="s">
        <v>240</v>
      </c>
      <c r="P310" s="109" t="s">
        <v>241</v>
      </c>
      <c r="Q310" s="109" t="s">
        <v>241</v>
      </c>
      <c r="R310" s="108">
        <v>4</v>
      </c>
      <c r="S310" s="111" t="s">
        <v>126</v>
      </c>
      <c r="T310" s="108">
        <v>1050103</v>
      </c>
      <c r="U310" s="108">
        <v>2010</v>
      </c>
      <c r="V310" s="108">
        <v>1476</v>
      </c>
      <c r="W310" s="108">
        <v>2</v>
      </c>
      <c r="X310" s="113">
        <v>2021</v>
      </c>
      <c r="Y310" s="113">
        <v>358</v>
      </c>
      <c r="Z310" s="113">
        <v>0</v>
      </c>
      <c r="AA310" s="114" t="s">
        <v>691</v>
      </c>
      <c r="AB310" s="108">
        <v>476</v>
      </c>
      <c r="AC310" s="109" t="s">
        <v>691</v>
      </c>
      <c r="AD310" s="300" t="s">
        <v>937</v>
      </c>
      <c r="AE310" s="300" t="s">
        <v>729</v>
      </c>
      <c r="AF310" s="301">
        <f>AE310-AD310</f>
        <v>-25</v>
      </c>
      <c r="AG310" s="302">
        <f>IF(AI310="SI", 0,J310)</f>
        <v>81.139999999999986</v>
      </c>
      <c r="AH310" s="303">
        <f>AG310*AF310</f>
        <v>-2028.4999999999995</v>
      </c>
      <c r="AI310" s="304" t="s">
        <v>131</v>
      </c>
    </row>
    <row r="311" spans="1:35" x14ac:dyDescent="0.2">
      <c r="A311" s="108">
        <v>2021</v>
      </c>
      <c r="B311" s="108">
        <v>232</v>
      </c>
      <c r="C311" s="109" t="s">
        <v>734</v>
      </c>
      <c r="D311" s="297" t="s">
        <v>941</v>
      </c>
      <c r="E311" s="109" t="s">
        <v>320</v>
      </c>
      <c r="F311" s="298" t="s">
        <v>942</v>
      </c>
      <c r="G311" s="112">
        <v>-4.71</v>
      </c>
      <c r="H311" s="112">
        <v>-0.85</v>
      </c>
      <c r="I311" s="107" t="s">
        <v>121</v>
      </c>
      <c r="J311" s="112">
        <f>IF(I311="SI", G311-H311,G311)</f>
        <v>-3.86</v>
      </c>
      <c r="K311" s="299" t="s">
        <v>239</v>
      </c>
      <c r="L311" s="108">
        <v>2021</v>
      </c>
      <c r="M311" s="108">
        <v>2369</v>
      </c>
      <c r="N311" s="109" t="s">
        <v>734</v>
      </c>
      <c r="O311" s="111" t="s">
        <v>240</v>
      </c>
      <c r="P311" s="109" t="s">
        <v>241</v>
      </c>
      <c r="Q311" s="109" t="s">
        <v>241</v>
      </c>
      <c r="R311" s="108">
        <v>1</v>
      </c>
      <c r="S311" s="111" t="s">
        <v>166</v>
      </c>
      <c r="T311" s="108">
        <v>1010103</v>
      </c>
      <c r="U311" s="108">
        <v>30</v>
      </c>
      <c r="V311" s="108">
        <v>1070</v>
      </c>
      <c r="W311" s="108">
        <v>99</v>
      </c>
      <c r="X311" s="113">
        <v>2021</v>
      </c>
      <c r="Y311" s="113">
        <v>438</v>
      </c>
      <c r="Z311" s="113">
        <v>0</v>
      </c>
      <c r="AA311" s="114" t="s">
        <v>125</v>
      </c>
      <c r="AB311" s="108">
        <v>0</v>
      </c>
      <c r="AC311" s="109" t="s">
        <v>734</v>
      </c>
      <c r="AD311" s="300" t="s">
        <v>937</v>
      </c>
      <c r="AE311" s="300" t="s">
        <v>734</v>
      </c>
      <c r="AF311" s="301">
        <f>AE311-AD311</f>
        <v>-27</v>
      </c>
      <c r="AG311" s="302">
        <f>IF(AI311="SI", 0,J311)</f>
        <v>-3.86</v>
      </c>
      <c r="AH311" s="303">
        <f>AG311*AF311</f>
        <v>104.22</v>
      </c>
      <c r="AI311" s="304" t="s">
        <v>131</v>
      </c>
    </row>
    <row r="312" spans="1:35" x14ac:dyDescent="0.2">
      <c r="A312" s="108">
        <v>2021</v>
      </c>
      <c r="B312" s="108">
        <v>233</v>
      </c>
      <c r="C312" s="109" t="s">
        <v>734</v>
      </c>
      <c r="D312" s="297" t="s">
        <v>943</v>
      </c>
      <c r="E312" s="109" t="s">
        <v>320</v>
      </c>
      <c r="F312" s="298" t="s">
        <v>944</v>
      </c>
      <c r="G312" s="112">
        <v>22.09</v>
      </c>
      <c r="H312" s="112">
        <v>3.98</v>
      </c>
      <c r="I312" s="107" t="s">
        <v>121</v>
      </c>
      <c r="J312" s="112">
        <f>IF(I312="SI", G312-H312,G312)</f>
        <v>18.11</v>
      </c>
      <c r="K312" s="299" t="s">
        <v>282</v>
      </c>
      <c r="L312" s="108">
        <v>2021</v>
      </c>
      <c r="M312" s="108">
        <v>2362</v>
      </c>
      <c r="N312" s="109" t="s">
        <v>734</v>
      </c>
      <c r="O312" s="111" t="s">
        <v>240</v>
      </c>
      <c r="P312" s="109" t="s">
        <v>241</v>
      </c>
      <c r="Q312" s="109" t="s">
        <v>241</v>
      </c>
      <c r="R312" s="108">
        <v>2</v>
      </c>
      <c r="S312" s="111" t="s">
        <v>138</v>
      </c>
      <c r="T312" s="108">
        <v>1080203</v>
      </c>
      <c r="U312" s="108">
        <v>2890</v>
      </c>
      <c r="V312" s="108">
        <v>1937</v>
      </c>
      <c r="W312" s="108">
        <v>99</v>
      </c>
      <c r="X312" s="113">
        <v>2021</v>
      </c>
      <c r="Y312" s="113">
        <v>355</v>
      </c>
      <c r="Z312" s="113">
        <v>0</v>
      </c>
      <c r="AA312" s="114" t="s">
        <v>691</v>
      </c>
      <c r="AB312" s="108">
        <v>477</v>
      </c>
      <c r="AC312" s="109" t="s">
        <v>691</v>
      </c>
      <c r="AD312" s="300" t="s">
        <v>945</v>
      </c>
      <c r="AE312" s="300" t="s">
        <v>729</v>
      </c>
      <c r="AF312" s="301">
        <f>AE312-AD312</f>
        <v>-26</v>
      </c>
      <c r="AG312" s="302">
        <f>IF(AI312="SI", 0,J312)</f>
        <v>18.11</v>
      </c>
      <c r="AH312" s="303">
        <f>AG312*AF312</f>
        <v>-470.86</v>
      </c>
      <c r="AI312" s="304" t="s">
        <v>131</v>
      </c>
    </row>
    <row r="313" spans="1:35" x14ac:dyDescent="0.2">
      <c r="A313" s="108">
        <v>2021</v>
      </c>
      <c r="B313" s="108">
        <v>234</v>
      </c>
      <c r="C313" s="109" t="s">
        <v>734</v>
      </c>
      <c r="D313" s="297" t="s">
        <v>946</v>
      </c>
      <c r="E313" s="109" t="s">
        <v>320</v>
      </c>
      <c r="F313" s="298" t="s">
        <v>947</v>
      </c>
      <c r="G313" s="112">
        <v>3557.87</v>
      </c>
      <c r="H313" s="112">
        <v>641.58000000000004</v>
      </c>
      <c r="I313" s="107" t="s">
        <v>121</v>
      </c>
      <c r="J313" s="112">
        <f>IF(I313="SI", G313-H313,G313)</f>
        <v>2916.29</v>
      </c>
      <c r="K313" s="299" t="s">
        <v>282</v>
      </c>
      <c r="L313" s="108">
        <v>2021</v>
      </c>
      <c r="M313" s="108">
        <v>2364</v>
      </c>
      <c r="N313" s="109" t="s">
        <v>734</v>
      </c>
      <c r="O313" s="111" t="s">
        <v>240</v>
      </c>
      <c r="P313" s="109" t="s">
        <v>241</v>
      </c>
      <c r="Q313" s="109" t="s">
        <v>241</v>
      </c>
      <c r="R313" s="108">
        <v>2</v>
      </c>
      <c r="S313" s="111" t="s">
        <v>138</v>
      </c>
      <c r="T313" s="108">
        <v>1080203</v>
      </c>
      <c r="U313" s="108">
        <v>2890</v>
      </c>
      <c r="V313" s="108">
        <v>1937</v>
      </c>
      <c r="W313" s="108">
        <v>99</v>
      </c>
      <c r="X313" s="113">
        <v>2021</v>
      </c>
      <c r="Y313" s="113">
        <v>355</v>
      </c>
      <c r="Z313" s="113">
        <v>0</v>
      </c>
      <c r="AA313" s="114" t="s">
        <v>691</v>
      </c>
      <c r="AB313" s="108">
        <v>477</v>
      </c>
      <c r="AC313" s="109" t="s">
        <v>691</v>
      </c>
      <c r="AD313" s="300" t="s">
        <v>937</v>
      </c>
      <c r="AE313" s="300" t="s">
        <v>729</v>
      </c>
      <c r="AF313" s="301">
        <f>AE313-AD313</f>
        <v>-25</v>
      </c>
      <c r="AG313" s="302">
        <f>IF(AI313="SI", 0,J313)</f>
        <v>2916.29</v>
      </c>
      <c r="AH313" s="303">
        <f>AG313*AF313</f>
        <v>-72907.25</v>
      </c>
      <c r="AI313" s="304" t="s">
        <v>131</v>
      </c>
    </row>
    <row r="314" spans="1:35" x14ac:dyDescent="0.2">
      <c r="A314" s="108">
        <v>2021</v>
      </c>
      <c r="B314" s="108">
        <v>235</v>
      </c>
      <c r="C314" s="109" t="s">
        <v>734</v>
      </c>
      <c r="D314" s="297" t="s">
        <v>948</v>
      </c>
      <c r="E314" s="109" t="s">
        <v>320</v>
      </c>
      <c r="F314" s="298" t="s">
        <v>949</v>
      </c>
      <c r="G314" s="112">
        <v>26.11</v>
      </c>
      <c r="H314" s="112">
        <v>4.71</v>
      </c>
      <c r="I314" s="107" t="s">
        <v>121</v>
      </c>
      <c r="J314" s="112">
        <f>IF(I314="SI", G314-H314,G314)</f>
        <v>21.4</v>
      </c>
      <c r="K314" s="299" t="s">
        <v>282</v>
      </c>
      <c r="L314" s="108">
        <v>2021</v>
      </c>
      <c r="M314" s="108">
        <v>2365</v>
      </c>
      <c r="N314" s="109" t="s">
        <v>734</v>
      </c>
      <c r="O314" s="111" t="s">
        <v>240</v>
      </c>
      <c r="P314" s="109" t="s">
        <v>241</v>
      </c>
      <c r="Q314" s="109" t="s">
        <v>241</v>
      </c>
      <c r="R314" s="108">
        <v>1</v>
      </c>
      <c r="S314" s="111" t="s">
        <v>166</v>
      </c>
      <c r="T314" s="108">
        <v>1010203</v>
      </c>
      <c r="U314" s="108">
        <v>140</v>
      </c>
      <c r="V314" s="108">
        <v>1043</v>
      </c>
      <c r="W314" s="108">
        <v>2</v>
      </c>
      <c r="X314" s="113">
        <v>2021</v>
      </c>
      <c r="Y314" s="113">
        <v>346</v>
      </c>
      <c r="Z314" s="113">
        <v>0</v>
      </c>
      <c r="AA314" s="114" t="s">
        <v>691</v>
      </c>
      <c r="AB314" s="108">
        <v>472</v>
      </c>
      <c r="AC314" s="109" t="s">
        <v>691</v>
      </c>
      <c r="AD314" s="300" t="s">
        <v>937</v>
      </c>
      <c r="AE314" s="300" t="s">
        <v>729</v>
      </c>
      <c r="AF314" s="301">
        <f>AE314-AD314</f>
        <v>-25</v>
      </c>
      <c r="AG314" s="302">
        <f>IF(AI314="SI", 0,J314)</f>
        <v>21.4</v>
      </c>
      <c r="AH314" s="303">
        <f>AG314*AF314</f>
        <v>-535</v>
      </c>
      <c r="AI314" s="304" t="s">
        <v>131</v>
      </c>
    </row>
    <row r="315" spans="1:35" x14ac:dyDescent="0.2">
      <c r="A315" s="108">
        <v>2021</v>
      </c>
      <c r="B315" s="108">
        <v>236</v>
      </c>
      <c r="C315" s="109" t="s">
        <v>734</v>
      </c>
      <c r="D315" s="297" t="s">
        <v>950</v>
      </c>
      <c r="E315" s="109" t="s">
        <v>320</v>
      </c>
      <c r="F315" s="298" t="s">
        <v>951</v>
      </c>
      <c r="G315" s="112">
        <v>179.25</v>
      </c>
      <c r="H315" s="112">
        <v>32.32</v>
      </c>
      <c r="I315" s="107" t="s">
        <v>121</v>
      </c>
      <c r="J315" s="112">
        <f>IF(I315="SI", G315-H315,G315)</f>
        <v>146.93</v>
      </c>
      <c r="K315" s="299" t="s">
        <v>282</v>
      </c>
      <c r="L315" s="108">
        <v>2021</v>
      </c>
      <c r="M315" s="108">
        <v>2363</v>
      </c>
      <c r="N315" s="109" t="s">
        <v>734</v>
      </c>
      <c r="O315" s="111" t="s">
        <v>240</v>
      </c>
      <c r="P315" s="109" t="s">
        <v>241</v>
      </c>
      <c r="Q315" s="109" t="s">
        <v>241</v>
      </c>
      <c r="R315" s="108">
        <v>1</v>
      </c>
      <c r="S315" s="111" t="s">
        <v>166</v>
      </c>
      <c r="T315" s="108">
        <v>1010203</v>
      </c>
      <c r="U315" s="108">
        <v>140</v>
      </c>
      <c r="V315" s="108">
        <v>1043</v>
      </c>
      <c r="W315" s="108">
        <v>2</v>
      </c>
      <c r="X315" s="113">
        <v>2021</v>
      </c>
      <c r="Y315" s="113">
        <v>346</v>
      </c>
      <c r="Z315" s="113">
        <v>0</v>
      </c>
      <c r="AA315" s="114" t="s">
        <v>691</v>
      </c>
      <c r="AB315" s="108">
        <v>472</v>
      </c>
      <c r="AC315" s="109" t="s">
        <v>691</v>
      </c>
      <c r="AD315" s="300" t="s">
        <v>937</v>
      </c>
      <c r="AE315" s="300" t="s">
        <v>729</v>
      </c>
      <c r="AF315" s="301">
        <f>AE315-AD315</f>
        <v>-25</v>
      </c>
      <c r="AG315" s="302">
        <f>IF(AI315="SI", 0,J315)</f>
        <v>146.93</v>
      </c>
      <c r="AH315" s="303">
        <f>AG315*AF315</f>
        <v>-3673.25</v>
      </c>
      <c r="AI315" s="304" t="s">
        <v>131</v>
      </c>
    </row>
    <row r="316" spans="1:35" x14ac:dyDescent="0.2">
      <c r="A316" s="108">
        <v>2021</v>
      </c>
      <c r="B316" s="108">
        <v>237</v>
      </c>
      <c r="C316" s="109" t="s">
        <v>691</v>
      </c>
      <c r="D316" s="297" t="s">
        <v>952</v>
      </c>
      <c r="E316" s="109" t="s">
        <v>320</v>
      </c>
      <c r="F316" s="298" t="s">
        <v>953</v>
      </c>
      <c r="G316" s="112">
        <v>109.63</v>
      </c>
      <c r="H316" s="112">
        <v>9.9700000000000006</v>
      </c>
      <c r="I316" s="107" t="s">
        <v>121</v>
      </c>
      <c r="J316" s="112">
        <f>IF(I316="SI", G316-H316,G316)</f>
        <v>99.66</v>
      </c>
      <c r="K316" s="299" t="s">
        <v>282</v>
      </c>
      <c r="L316" s="108">
        <v>2021</v>
      </c>
      <c r="M316" s="108">
        <v>2368</v>
      </c>
      <c r="N316" s="109" t="s">
        <v>734</v>
      </c>
      <c r="O316" s="111" t="s">
        <v>240</v>
      </c>
      <c r="P316" s="109" t="s">
        <v>241</v>
      </c>
      <c r="Q316" s="109" t="s">
        <v>241</v>
      </c>
      <c r="R316" s="108">
        <v>4</v>
      </c>
      <c r="S316" s="111" t="s">
        <v>126</v>
      </c>
      <c r="T316" s="108">
        <v>1040103</v>
      </c>
      <c r="U316" s="108">
        <v>1460</v>
      </c>
      <c r="V316" s="108">
        <v>1346</v>
      </c>
      <c r="W316" s="108">
        <v>2</v>
      </c>
      <c r="X316" s="113">
        <v>2021</v>
      </c>
      <c r="Y316" s="113">
        <v>359</v>
      </c>
      <c r="Z316" s="113">
        <v>0</v>
      </c>
      <c r="AA316" s="114" t="s">
        <v>691</v>
      </c>
      <c r="AB316" s="108">
        <v>474</v>
      </c>
      <c r="AC316" s="109" t="s">
        <v>691</v>
      </c>
      <c r="AD316" s="300" t="s">
        <v>937</v>
      </c>
      <c r="AE316" s="300" t="s">
        <v>729</v>
      </c>
      <c r="AF316" s="301">
        <f>AE316-AD316</f>
        <v>-25</v>
      </c>
      <c r="AG316" s="302">
        <f>IF(AI316="SI", 0,J316)</f>
        <v>99.66</v>
      </c>
      <c r="AH316" s="303">
        <f>AG316*AF316</f>
        <v>-2491.5</v>
      </c>
      <c r="AI316" s="304" t="s">
        <v>131</v>
      </c>
    </row>
    <row r="317" spans="1:35" x14ac:dyDescent="0.2">
      <c r="A317" s="108">
        <v>2021</v>
      </c>
      <c r="B317" s="108">
        <v>237</v>
      </c>
      <c r="C317" s="109" t="s">
        <v>691</v>
      </c>
      <c r="D317" s="297" t="s">
        <v>952</v>
      </c>
      <c r="E317" s="109" t="s">
        <v>320</v>
      </c>
      <c r="F317" s="298" t="s">
        <v>953</v>
      </c>
      <c r="G317" s="112">
        <v>143.52000000000001</v>
      </c>
      <c r="H317" s="112">
        <v>14.81</v>
      </c>
      <c r="I317" s="107" t="s">
        <v>121</v>
      </c>
      <c r="J317" s="112">
        <f>IF(I317="SI", G317-H317,G317)</f>
        <v>128.71</v>
      </c>
      <c r="K317" s="299" t="s">
        <v>282</v>
      </c>
      <c r="L317" s="108">
        <v>2021</v>
      </c>
      <c r="M317" s="108">
        <v>2368</v>
      </c>
      <c r="N317" s="109" t="s">
        <v>734</v>
      </c>
      <c r="O317" s="111" t="s">
        <v>240</v>
      </c>
      <c r="P317" s="109" t="s">
        <v>241</v>
      </c>
      <c r="Q317" s="109" t="s">
        <v>241</v>
      </c>
      <c r="R317" s="108">
        <v>4</v>
      </c>
      <c r="S317" s="111" t="s">
        <v>126</v>
      </c>
      <c r="T317" s="108">
        <v>1040203</v>
      </c>
      <c r="U317" s="108">
        <v>1570</v>
      </c>
      <c r="V317" s="108">
        <v>1366</v>
      </c>
      <c r="W317" s="108">
        <v>2</v>
      </c>
      <c r="X317" s="113">
        <v>2021</v>
      </c>
      <c r="Y317" s="113">
        <v>360</v>
      </c>
      <c r="Z317" s="113">
        <v>0</v>
      </c>
      <c r="AA317" s="114" t="s">
        <v>691</v>
      </c>
      <c r="AB317" s="108">
        <v>475</v>
      </c>
      <c r="AC317" s="109" t="s">
        <v>691</v>
      </c>
      <c r="AD317" s="300" t="s">
        <v>937</v>
      </c>
      <c r="AE317" s="300" t="s">
        <v>729</v>
      </c>
      <c r="AF317" s="301">
        <f>AE317-AD317</f>
        <v>-25</v>
      </c>
      <c r="AG317" s="302">
        <f>IF(AI317="SI", 0,J317)</f>
        <v>128.71</v>
      </c>
      <c r="AH317" s="303">
        <f>AG317*AF317</f>
        <v>-3217.75</v>
      </c>
      <c r="AI317" s="304" t="s">
        <v>131</v>
      </c>
    </row>
    <row r="318" spans="1:35" x14ac:dyDescent="0.2">
      <c r="A318" s="108">
        <v>2021</v>
      </c>
      <c r="B318" s="108">
        <v>238</v>
      </c>
      <c r="C318" s="109" t="s">
        <v>691</v>
      </c>
      <c r="D318" s="297" t="s">
        <v>954</v>
      </c>
      <c r="E318" s="109" t="s">
        <v>320</v>
      </c>
      <c r="F318" s="298" t="s">
        <v>955</v>
      </c>
      <c r="G318" s="112">
        <v>27.63</v>
      </c>
      <c r="H318" s="112">
        <v>4.9800000000000004</v>
      </c>
      <c r="I318" s="107" t="s">
        <v>121</v>
      </c>
      <c r="J318" s="112">
        <f>IF(I318="SI", G318-H318,G318)</f>
        <v>22.65</v>
      </c>
      <c r="K318" s="299" t="s">
        <v>282</v>
      </c>
      <c r="L318" s="108">
        <v>2021</v>
      </c>
      <c r="M318" s="108">
        <v>2366</v>
      </c>
      <c r="N318" s="109" t="s">
        <v>734</v>
      </c>
      <c r="O318" s="111" t="s">
        <v>240</v>
      </c>
      <c r="P318" s="109" t="s">
        <v>241</v>
      </c>
      <c r="Q318" s="109" t="s">
        <v>241</v>
      </c>
      <c r="R318" s="108">
        <v>2</v>
      </c>
      <c r="S318" s="111" t="s">
        <v>138</v>
      </c>
      <c r="T318" s="108">
        <v>1010503</v>
      </c>
      <c r="U318" s="108">
        <v>470</v>
      </c>
      <c r="V318" s="108">
        <v>1156</v>
      </c>
      <c r="W318" s="108">
        <v>2</v>
      </c>
      <c r="X318" s="113">
        <v>2021</v>
      </c>
      <c r="Y318" s="113">
        <v>353</v>
      </c>
      <c r="Z318" s="113">
        <v>0</v>
      </c>
      <c r="AA318" s="114" t="s">
        <v>691</v>
      </c>
      <c r="AB318" s="108">
        <v>473</v>
      </c>
      <c r="AC318" s="109" t="s">
        <v>691</v>
      </c>
      <c r="AD318" s="300" t="s">
        <v>937</v>
      </c>
      <c r="AE318" s="300" t="s">
        <v>729</v>
      </c>
      <c r="AF318" s="301">
        <f>AE318-AD318</f>
        <v>-25</v>
      </c>
      <c r="AG318" s="302">
        <f>IF(AI318="SI", 0,J318)</f>
        <v>22.65</v>
      </c>
      <c r="AH318" s="303">
        <f>AG318*AF318</f>
        <v>-566.25</v>
      </c>
      <c r="AI318" s="304" t="s">
        <v>131</v>
      </c>
    </row>
    <row r="319" spans="1:35" x14ac:dyDescent="0.2">
      <c r="A319" s="108">
        <v>2021</v>
      </c>
      <c r="B319" s="108">
        <v>238</v>
      </c>
      <c r="C319" s="109" t="s">
        <v>691</v>
      </c>
      <c r="D319" s="297" t="s">
        <v>954</v>
      </c>
      <c r="E319" s="109" t="s">
        <v>320</v>
      </c>
      <c r="F319" s="298" t="s">
        <v>956</v>
      </c>
      <c r="G319" s="112">
        <v>323.75</v>
      </c>
      <c r="H319" s="112">
        <v>58.38</v>
      </c>
      <c r="I319" s="107" t="s">
        <v>121</v>
      </c>
      <c r="J319" s="112">
        <f>IF(I319="SI", G319-H319,G319)</f>
        <v>265.37</v>
      </c>
      <c r="K319" s="299" t="s">
        <v>282</v>
      </c>
      <c r="L319" s="108">
        <v>2021</v>
      </c>
      <c r="M319" s="108">
        <v>2366</v>
      </c>
      <c r="N319" s="109" t="s">
        <v>734</v>
      </c>
      <c r="O319" s="111" t="s">
        <v>240</v>
      </c>
      <c r="P319" s="109" t="s">
        <v>241</v>
      </c>
      <c r="Q319" s="109" t="s">
        <v>241</v>
      </c>
      <c r="R319" s="108">
        <v>2</v>
      </c>
      <c r="S319" s="111" t="s">
        <v>138</v>
      </c>
      <c r="T319" s="108">
        <v>1060203</v>
      </c>
      <c r="U319" s="108">
        <v>2340</v>
      </c>
      <c r="V319" s="108">
        <v>1829</v>
      </c>
      <c r="W319" s="108">
        <v>2</v>
      </c>
      <c r="X319" s="113">
        <v>2021</v>
      </c>
      <c r="Y319" s="113">
        <v>354</v>
      </c>
      <c r="Z319" s="113">
        <v>0</v>
      </c>
      <c r="AA319" s="114" t="s">
        <v>691</v>
      </c>
      <c r="AB319" s="108">
        <v>479</v>
      </c>
      <c r="AC319" s="109" t="s">
        <v>691</v>
      </c>
      <c r="AD319" s="300" t="s">
        <v>937</v>
      </c>
      <c r="AE319" s="300" t="s">
        <v>729</v>
      </c>
      <c r="AF319" s="301">
        <f>AE319-AD319</f>
        <v>-25</v>
      </c>
      <c r="AG319" s="302">
        <f>IF(AI319="SI", 0,J319)</f>
        <v>265.37</v>
      </c>
      <c r="AH319" s="303">
        <f>AG319*AF319</f>
        <v>-6634.25</v>
      </c>
      <c r="AI319" s="304" t="s">
        <v>131</v>
      </c>
    </row>
    <row r="320" spans="1:35" x14ac:dyDescent="0.2">
      <c r="A320" s="108">
        <v>2021</v>
      </c>
      <c r="B320" s="108">
        <v>238</v>
      </c>
      <c r="C320" s="109" t="s">
        <v>691</v>
      </c>
      <c r="D320" s="297" t="s">
        <v>954</v>
      </c>
      <c r="E320" s="109" t="s">
        <v>320</v>
      </c>
      <c r="F320" s="298" t="s">
        <v>957</v>
      </c>
      <c r="G320" s="112">
        <v>15.27</v>
      </c>
      <c r="H320" s="112">
        <v>2.75</v>
      </c>
      <c r="I320" s="107" t="s">
        <v>121</v>
      </c>
      <c r="J320" s="112">
        <f>IF(I320="SI", G320-H320,G320)</f>
        <v>12.52</v>
      </c>
      <c r="K320" s="299" t="s">
        <v>282</v>
      </c>
      <c r="L320" s="108">
        <v>2021</v>
      </c>
      <c r="M320" s="108">
        <v>2366</v>
      </c>
      <c r="N320" s="109" t="s">
        <v>734</v>
      </c>
      <c r="O320" s="111" t="s">
        <v>240</v>
      </c>
      <c r="P320" s="109" t="s">
        <v>241</v>
      </c>
      <c r="Q320" s="109" t="s">
        <v>241</v>
      </c>
      <c r="R320" s="108">
        <v>2</v>
      </c>
      <c r="S320" s="111" t="s">
        <v>138</v>
      </c>
      <c r="T320" s="108">
        <v>1100503</v>
      </c>
      <c r="U320" s="108">
        <v>4210</v>
      </c>
      <c r="V320" s="108">
        <v>1656</v>
      </c>
      <c r="W320" s="108">
        <v>2</v>
      </c>
      <c r="X320" s="113">
        <v>2021</v>
      </c>
      <c r="Y320" s="113">
        <v>356</v>
      </c>
      <c r="Z320" s="113">
        <v>0</v>
      </c>
      <c r="AA320" s="114" t="s">
        <v>691</v>
      </c>
      <c r="AB320" s="108">
        <v>478</v>
      </c>
      <c r="AC320" s="109" t="s">
        <v>691</v>
      </c>
      <c r="AD320" s="300" t="s">
        <v>937</v>
      </c>
      <c r="AE320" s="300" t="s">
        <v>729</v>
      </c>
      <c r="AF320" s="301">
        <f>AE320-AD320</f>
        <v>-25</v>
      </c>
      <c r="AG320" s="302">
        <f>IF(AI320="SI", 0,J320)</f>
        <v>12.52</v>
      </c>
      <c r="AH320" s="303">
        <f>AG320*AF320</f>
        <v>-313</v>
      </c>
      <c r="AI320" s="304" t="s">
        <v>131</v>
      </c>
    </row>
    <row r="321" spans="1:35" x14ac:dyDescent="0.2">
      <c r="A321" s="108">
        <v>2021</v>
      </c>
      <c r="B321" s="108">
        <v>238</v>
      </c>
      <c r="C321" s="109" t="s">
        <v>691</v>
      </c>
      <c r="D321" s="297" t="s">
        <v>954</v>
      </c>
      <c r="E321" s="109" t="s">
        <v>320</v>
      </c>
      <c r="F321" s="298" t="s">
        <v>958</v>
      </c>
      <c r="G321" s="112">
        <v>26.94</v>
      </c>
      <c r="H321" s="112">
        <v>4.8600000000000003</v>
      </c>
      <c r="I321" s="107" t="s">
        <v>121</v>
      </c>
      <c r="J321" s="112">
        <f>IF(I321="SI", G321-H321,G321)</f>
        <v>22.080000000000002</v>
      </c>
      <c r="K321" s="299" t="s">
        <v>282</v>
      </c>
      <c r="L321" s="108">
        <v>2021</v>
      </c>
      <c r="M321" s="108">
        <v>2366</v>
      </c>
      <c r="N321" s="109" t="s">
        <v>734</v>
      </c>
      <c r="O321" s="111" t="s">
        <v>240</v>
      </c>
      <c r="P321" s="109" t="s">
        <v>241</v>
      </c>
      <c r="Q321" s="109" t="s">
        <v>241</v>
      </c>
      <c r="R321" s="108">
        <v>2</v>
      </c>
      <c r="S321" s="111" t="s">
        <v>138</v>
      </c>
      <c r="T321" s="108">
        <v>1010503</v>
      </c>
      <c r="U321" s="108">
        <v>470</v>
      </c>
      <c r="V321" s="108">
        <v>1156</v>
      </c>
      <c r="W321" s="108">
        <v>2</v>
      </c>
      <c r="X321" s="113">
        <v>2021</v>
      </c>
      <c r="Y321" s="113">
        <v>353</v>
      </c>
      <c r="Z321" s="113">
        <v>0</v>
      </c>
      <c r="AA321" s="114" t="s">
        <v>691</v>
      </c>
      <c r="AB321" s="108">
        <v>473</v>
      </c>
      <c r="AC321" s="109" t="s">
        <v>691</v>
      </c>
      <c r="AD321" s="300" t="s">
        <v>937</v>
      </c>
      <c r="AE321" s="300" t="s">
        <v>729</v>
      </c>
      <c r="AF321" s="301">
        <f>AE321-AD321</f>
        <v>-25</v>
      </c>
      <c r="AG321" s="302">
        <f>IF(AI321="SI", 0,J321)</f>
        <v>22.080000000000002</v>
      </c>
      <c r="AH321" s="303">
        <f>AG321*AF321</f>
        <v>-552</v>
      </c>
      <c r="AI321" s="304" t="s">
        <v>131</v>
      </c>
    </row>
    <row r="322" spans="1:35" x14ac:dyDescent="0.2">
      <c r="A322" s="108">
        <v>2021</v>
      </c>
      <c r="B322" s="108">
        <v>238</v>
      </c>
      <c r="C322" s="109" t="s">
        <v>691</v>
      </c>
      <c r="D322" s="297" t="s">
        <v>954</v>
      </c>
      <c r="E322" s="109" t="s">
        <v>320</v>
      </c>
      <c r="F322" s="298" t="s">
        <v>959</v>
      </c>
      <c r="G322" s="112">
        <v>23.28</v>
      </c>
      <c r="H322" s="112">
        <v>4.2</v>
      </c>
      <c r="I322" s="107" t="s">
        <v>121</v>
      </c>
      <c r="J322" s="112">
        <f>IF(I322="SI", G322-H322,G322)</f>
        <v>19.080000000000002</v>
      </c>
      <c r="K322" s="299" t="s">
        <v>282</v>
      </c>
      <c r="L322" s="108">
        <v>2021</v>
      </c>
      <c r="M322" s="108">
        <v>2366</v>
      </c>
      <c r="N322" s="109" t="s">
        <v>734</v>
      </c>
      <c r="O322" s="111" t="s">
        <v>240</v>
      </c>
      <c r="P322" s="109" t="s">
        <v>241</v>
      </c>
      <c r="Q322" s="109" t="s">
        <v>241</v>
      </c>
      <c r="R322" s="108">
        <v>2</v>
      </c>
      <c r="S322" s="111" t="s">
        <v>138</v>
      </c>
      <c r="T322" s="108">
        <v>1060203</v>
      </c>
      <c r="U322" s="108">
        <v>2340</v>
      </c>
      <c r="V322" s="108">
        <v>1829</v>
      </c>
      <c r="W322" s="108">
        <v>2</v>
      </c>
      <c r="X322" s="113">
        <v>2021</v>
      </c>
      <c r="Y322" s="113">
        <v>354</v>
      </c>
      <c r="Z322" s="113">
        <v>0</v>
      </c>
      <c r="AA322" s="114" t="s">
        <v>691</v>
      </c>
      <c r="AB322" s="108">
        <v>479</v>
      </c>
      <c r="AC322" s="109" t="s">
        <v>691</v>
      </c>
      <c r="AD322" s="300" t="s">
        <v>937</v>
      </c>
      <c r="AE322" s="300" t="s">
        <v>729</v>
      </c>
      <c r="AF322" s="301">
        <f>AE322-AD322</f>
        <v>-25</v>
      </c>
      <c r="AG322" s="302">
        <f>IF(AI322="SI", 0,J322)</f>
        <v>19.080000000000002</v>
      </c>
      <c r="AH322" s="303">
        <f>AG322*AF322</f>
        <v>-477.00000000000006</v>
      </c>
      <c r="AI322" s="304" t="s">
        <v>131</v>
      </c>
    </row>
    <row r="323" spans="1:35" x14ac:dyDescent="0.2">
      <c r="A323" s="108">
        <v>2021</v>
      </c>
      <c r="B323" s="108">
        <v>238</v>
      </c>
      <c r="C323" s="109" t="s">
        <v>691</v>
      </c>
      <c r="D323" s="297" t="s">
        <v>954</v>
      </c>
      <c r="E323" s="109" t="s">
        <v>320</v>
      </c>
      <c r="F323" s="298" t="s">
        <v>960</v>
      </c>
      <c r="G323" s="112">
        <v>22.29</v>
      </c>
      <c r="H323" s="112">
        <v>4.0199999999999996</v>
      </c>
      <c r="I323" s="107" t="s">
        <v>121</v>
      </c>
      <c r="J323" s="112">
        <f>IF(I323="SI", G323-H323,G323)</f>
        <v>18.27</v>
      </c>
      <c r="K323" s="299" t="s">
        <v>282</v>
      </c>
      <c r="L323" s="108">
        <v>2021</v>
      </c>
      <c r="M323" s="108">
        <v>2366</v>
      </c>
      <c r="N323" s="109" t="s">
        <v>734</v>
      </c>
      <c r="O323" s="111" t="s">
        <v>240</v>
      </c>
      <c r="P323" s="109" t="s">
        <v>241</v>
      </c>
      <c r="Q323" s="109" t="s">
        <v>241</v>
      </c>
      <c r="R323" s="108">
        <v>4</v>
      </c>
      <c r="S323" s="111" t="s">
        <v>126</v>
      </c>
      <c r="T323" s="108">
        <v>1050103</v>
      </c>
      <c r="U323" s="108">
        <v>2010</v>
      </c>
      <c r="V323" s="108">
        <v>1476</v>
      </c>
      <c r="W323" s="108">
        <v>2</v>
      </c>
      <c r="X323" s="113">
        <v>2021</v>
      </c>
      <c r="Y323" s="113">
        <v>358</v>
      </c>
      <c r="Z323" s="113">
        <v>0</v>
      </c>
      <c r="AA323" s="114" t="s">
        <v>691</v>
      </c>
      <c r="AB323" s="108">
        <v>476</v>
      </c>
      <c r="AC323" s="109" t="s">
        <v>691</v>
      </c>
      <c r="AD323" s="300" t="s">
        <v>937</v>
      </c>
      <c r="AE323" s="300" t="s">
        <v>729</v>
      </c>
      <c r="AF323" s="301">
        <f>AE323-AD323</f>
        <v>-25</v>
      </c>
      <c r="AG323" s="302">
        <f>IF(AI323="SI", 0,J323)</f>
        <v>18.27</v>
      </c>
      <c r="AH323" s="303">
        <f>AG323*AF323</f>
        <v>-456.75</v>
      </c>
      <c r="AI323" s="304" t="s">
        <v>131</v>
      </c>
    </row>
    <row r="324" spans="1:35" x14ac:dyDescent="0.2">
      <c r="A324" s="108">
        <v>2021</v>
      </c>
      <c r="B324" s="108">
        <v>239</v>
      </c>
      <c r="C324" s="109" t="s">
        <v>729</v>
      </c>
      <c r="D324" s="297" t="s">
        <v>961</v>
      </c>
      <c r="E324" s="109" t="s">
        <v>729</v>
      </c>
      <c r="F324" s="298" t="s">
        <v>962</v>
      </c>
      <c r="G324" s="112">
        <v>63</v>
      </c>
      <c r="H324" s="112">
        <v>3</v>
      </c>
      <c r="I324" s="107" t="s">
        <v>121</v>
      </c>
      <c r="J324" s="112">
        <f>IF(I324="SI", G324-H324,G324)</f>
        <v>60</v>
      </c>
      <c r="K324" s="299" t="s">
        <v>125</v>
      </c>
      <c r="L324" s="108">
        <v>2021</v>
      </c>
      <c r="M324" s="108">
        <v>2427</v>
      </c>
      <c r="N324" s="109" t="s">
        <v>729</v>
      </c>
      <c r="O324" s="111" t="s">
        <v>874</v>
      </c>
      <c r="P324" s="109" t="s">
        <v>875</v>
      </c>
      <c r="Q324" s="109" t="s">
        <v>125</v>
      </c>
      <c r="R324" s="108">
        <v>1</v>
      </c>
      <c r="S324" s="111" t="s">
        <v>166</v>
      </c>
      <c r="T324" s="108">
        <v>1010202</v>
      </c>
      <c r="U324" s="108">
        <v>130</v>
      </c>
      <c r="V324" s="108">
        <v>1043</v>
      </c>
      <c r="W324" s="108">
        <v>1</v>
      </c>
      <c r="X324" s="113">
        <v>2021</v>
      </c>
      <c r="Y324" s="113">
        <v>40</v>
      </c>
      <c r="Z324" s="113">
        <v>11</v>
      </c>
      <c r="AA324" s="114" t="s">
        <v>963</v>
      </c>
      <c r="AB324" s="108">
        <v>671</v>
      </c>
      <c r="AC324" s="109" t="s">
        <v>964</v>
      </c>
      <c r="AD324" s="300" t="s">
        <v>965</v>
      </c>
      <c r="AE324" s="300" t="s">
        <v>966</v>
      </c>
      <c r="AF324" s="301">
        <f>AE324-AD324</f>
        <v>54</v>
      </c>
      <c r="AG324" s="302">
        <f>IF(AI324="SI", 0,J324)</f>
        <v>60</v>
      </c>
      <c r="AH324" s="303">
        <f>AG324*AF324</f>
        <v>3240</v>
      </c>
      <c r="AI324" s="304" t="s">
        <v>131</v>
      </c>
    </row>
    <row r="325" spans="1:35" x14ac:dyDescent="0.2">
      <c r="A325" s="108">
        <v>2021</v>
      </c>
      <c r="B325" s="108">
        <v>240</v>
      </c>
      <c r="C325" s="109" t="s">
        <v>766</v>
      </c>
      <c r="D325" s="297" t="s">
        <v>967</v>
      </c>
      <c r="E325" s="109" t="s">
        <v>729</v>
      </c>
      <c r="F325" s="298" t="s">
        <v>968</v>
      </c>
      <c r="G325" s="112">
        <v>457.5</v>
      </c>
      <c r="H325" s="112">
        <v>82.5</v>
      </c>
      <c r="I325" s="107" t="s">
        <v>121</v>
      </c>
      <c r="J325" s="112">
        <f>IF(I325="SI", G325-H325,G325)</f>
        <v>375</v>
      </c>
      <c r="K325" s="299" t="s">
        <v>969</v>
      </c>
      <c r="L325" s="108">
        <v>2021</v>
      </c>
      <c r="M325" s="108">
        <v>2436</v>
      </c>
      <c r="N325" s="109" t="s">
        <v>766</v>
      </c>
      <c r="O325" s="111" t="s">
        <v>970</v>
      </c>
      <c r="P325" s="109" t="s">
        <v>971</v>
      </c>
      <c r="Q325" s="109" t="s">
        <v>125</v>
      </c>
      <c r="R325" s="108">
        <v>1</v>
      </c>
      <c r="S325" s="111" t="s">
        <v>166</v>
      </c>
      <c r="T325" s="108">
        <v>1010803</v>
      </c>
      <c r="U325" s="108">
        <v>800</v>
      </c>
      <c r="V325" s="108">
        <v>1053</v>
      </c>
      <c r="W325" s="108">
        <v>99</v>
      </c>
      <c r="X325" s="113">
        <v>2021</v>
      </c>
      <c r="Y325" s="113">
        <v>121</v>
      </c>
      <c r="Z325" s="113">
        <v>0</v>
      </c>
      <c r="AA325" s="114" t="s">
        <v>972</v>
      </c>
      <c r="AB325" s="108">
        <v>551</v>
      </c>
      <c r="AC325" s="109" t="s">
        <v>973</v>
      </c>
      <c r="AD325" s="300" t="s">
        <v>965</v>
      </c>
      <c r="AE325" s="300" t="s">
        <v>974</v>
      </c>
      <c r="AF325" s="301">
        <f>AE325-AD325</f>
        <v>26</v>
      </c>
      <c r="AG325" s="302">
        <f>IF(AI325="SI", 0,J325)</f>
        <v>375</v>
      </c>
      <c r="AH325" s="303">
        <f>AG325*AF325</f>
        <v>9750</v>
      </c>
      <c r="AI325" s="304" t="s">
        <v>131</v>
      </c>
    </row>
    <row r="326" spans="1:35" x14ac:dyDescent="0.2">
      <c r="A326" s="108">
        <v>2021</v>
      </c>
      <c r="B326" s="108">
        <v>241</v>
      </c>
      <c r="C326" s="109" t="s">
        <v>766</v>
      </c>
      <c r="D326" s="297" t="s">
        <v>975</v>
      </c>
      <c r="E326" s="109" t="s">
        <v>766</v>
      </c>
      <c r="F326" s="298" t="s">
        <v>976</v>
      </c>
      <c r="G326" s="112">
        <v>4.29</v>
      </c>
      <c r="H326" s="112">
        <v>0.39</v>
      </c>
      <c r="I326" s="107" t="s">
        <v>121</v>
      </c>
      <c r="J326" s="112">
        <f>IF(I326="SI", G326-H326,G326)</f>
        <v>3.9</v>
      </c>
      <c r="K326" s="299" t="s">
        <v>603</v>
      </c>
      <c r="L326" s="108">
        <v>2021</v>
      </c>
      <c r="M326" s="108">
        <v>2440</v>
      </c>
      <c r="N326" s="109" t="s">
        <v>766</v>
      </c>
      <c r="O326" s="111" t="s">
        <v>598</v>
      </c>
      <c r="P326" s="109" t="s">
        <v>599</v>
      </c>
      <c r="Q326" s="109" t="s">
        <v>125</v>
      </c>
      <c r="R326" s="108">
        <v>4</v>
      </c>
      <c r="S326" s="111" t="s">
        <v>126</v>
      </c>
      <c r="T326" s="108">
        <v>1040203</v>
      </c>
      <c r="U326" s="108">
        <v>1570</v>
      </c>
      <c r="V326" s="108">
        <v>1366</v>
      </c>
      <c r="W326" s="108">
        <v>2</v>
      </c>
      <c r="X326" s="113">
        <v>2021</v>
      </c>
      <c r="Y326" s="113">
        <v>79</v>
      </c>
      <c r="Z326" s="113">
        <v>0</v>
      </c>
      <c r="AA326" s="114" t="s">
        <v>766</v>
      </c>
      <c r="AB326" s="108">
        <v>482</v>
      </c>
      <c r="AC326" s="109" t="s">
        <v>766</v>
      </c>
      <c r="AD326" s="300" t="s">
        <v>977</v>
      </c>
      <c r="AE326" s="300" t="s">
        <v>769</v>
      </c>
      <c r="AF326" s="301">
        <f>AE326-AD326</f>
        <v>-29</v>
      </c>
      <c r="AG326" s="302">
        <f>IF(AI326="SI", 0,J326)</f>
        <v>3.9</v>
      </c>
      <c r="AH326" s="303">
        <f>AG326*AF326</f>
        <v>-113.1</v>
      </c>
      <c r="AI326" s="304" t="s">
        <v>131</v>
      </c>
    </row>
    <row r="327" spans="1:35" x14ac:dyDescent="0.2">
      <c r="A327" s="108">
        <v>2021</v>
      </c>
      <c r="B327" s="108">
        <v>242</v>
      </c>
      <c r="C327" s="109" t="s">
        <v>766</v>
      </c>
      <c r="D327" s="297" t="s">
        <v>978</v>
      </c>
      <c r="E327" s="109" t="s">
        <v>766</v>
      </c>
      <c r="F327" s="298" t="s">
        <v>979</v>
      </c>
      <c r="G327" s="112">
        <v>5.15</v>
      </c>
      <c r="H327" s="112">
        <v>0.47</v>
      </c>
      <c r="I327" s="107" t="s">
        <v>121</v>
      </c>
      <c r="J327" s="112">
        <f>IF(I327="SI", G327-H327,G327)</f>
        <v>4.6800000000000006</v>
      </c>
      <c r="K327" s="299" t="s">
        <v>603</v>
      </c>
      <c r="L327" s="108">
        <v>2021</v>
      </c>
      <c r="M327" s="108">
        <v>2437</v>
      </c>
      <c r="N327" s="109" t="s">
        <v>766</v>
      </c>
      <c r="O327" s="111" t="s">
        <v>598</v>
      </c>
      <c r="P327" s="109" t="s">
        <v>599</v>
      </c>
      <c r="Q327" s="109" t="s">
        <v>125</v>
      </c>
      <c r="R327" s="108">
        <v>4</v>
      </c>
      <c r="S327" s="111" t="s">
        <v>126</v>
      </c>
      <c r="T327" s="108">
        <v>1040203</v>
      </c>
      <c r="U327" s="108">
        <v>1570</v>
      </c>
      <c r="V327" s="108">
        <v>1366</v>
      </c>
      <c r="W327" s="108">
        <v>2</v>
      </c>
      <c r="X327" s="113">
        <v>2021</v>
      </c>
      <c r="Y327" s="113">
        <v>79</v>
      </c>
      <c r="Z327" s="113">
        <v>0</v>
      </c>
      <c r="AA327" s="114" t="s">
        <v>766</v>
      </c>
      <c r="AB327" s="108">
        <v>482</v>
      </c>
      <c r="AC327" s="109" t="s">
        <v>766</v>
      </c>
      <c r="AD327" s="300" t="s">
        <v>977</v>
      </c>
      <c r="AE327" s="300" t="s">
        <v>769</v>
      </c>
      <c r="AF327" s="301">
        <f>AE327-AD327</f>
        <v>-29</v>
      </c>
      <c r="AG327" s="302">
        <f>IF(AI327="SI", 0,J327)</f>
        <v>4.6800000000000006</v>
      </c>
      <c r="AH327" s="303">
        <f>AG327*AF327</f>
        <v>-135.72000000000003</v>
      </c>
      <c r="AI327" s="304" t="s">
        <v>131</v>
      </c>
    </row>
    <row r="328" spans="1:35" x14ac:dyDescent="0.2">
      <c r="A328" s="108">
        <v>2021</v>
      </c>
      <c r="B328" s="108">
        <v>243</v>
      </c>
      <c r="C328" s="109" t="s">
        <v>766</v>
      </c>
      <c r="D328" s="297" t="s">
        <v>980</v>
      </c>
      <c r="E328" s="109" t="s">
        <v>766</v>
      </c>
      <c r="F328" s="298" t="s">
        <v>979</v>
      </c>
      <c r="G328" s="112">
        <v>11.7</v>
      </c>
      <c r="H328" s="112">
        <v>1.06</v>
      </c>
      <c r="I328" s="107" t="s">
        <v>121</v>
      </c>
      <c r="J328" s="112">
        <f>IF(I328="SI", G328-H328,G328)</f>
        <v>10.639999999999999</v>
      </c>
      <c r="K328" s="299" t="s">
        <v>603</v>
      </c>
      <c r="L328" s="108">
        <v>2021</v>
      </c>
      <c r="M328" s="108">
        <v>2438</v>
      </c>
      <c r="N328" s="109" t="s">
        <v>766</v>
      </c>
      <c r="O328" s="111" t="s">
        <v>598</v>
      </c>
      <c r="P328" s="109" t="s">
        <v>599</v>
      </c>
      <c r="Q328" s="109" t="s">
        <v>125</v>
      </c>
      <c r="R328" s="108">
        <v>4</v>
      </c>
      <c r="S328" s="111" t="s">
        <v>126</v>
      </c>
      <c r="T328" s="108">
        <v>1040203</v>
      </c>
      <c r="U328" s="108">
        <v>1570</v>
      </c>
      <c r="V328" s="108">
        <v>1366</v>
      </c>
      <c r="W328" s="108">
        <v>2</v>
      </c>
      <c r="X328" s="113">
        <v>2021</v>
      </c>
      <c r="Y328" s="113">
        <v>79</v>
      </c>
      <c r="Z328" s="113">
        <v>0</v>
      </c>
      <c r="AA328" s="114" t="s">
        <v>766</v>
      </c>
      <c r="AB328" s="108">
        <v>482</v>
      </c>
      <c r="AC328" s="109" t="s">
        <v>766</v>
      </c>
      <c r="AD328" s="300" t="s">
        <v>977</v>
      </c>
      <c r="AE328" s="300" t="s">
        <v>769</v>
      </c>
      <c r="AF328" s="301">
        <f>AE328-AD328</f>
        <v>-29</v>
      </c>
      <c r="AG328" s="302">
        <f>IF(AI328="SI", 0,J328)</f>
        <v>10.639999999999999</v>
      </c>
      <c r="AH328" s="303">
        <f>AG328*AF328</f>
        <v>-308.55999999999995</v>
      </c>
      <c r="AI328" s="304" t="s">
        <v>131</v>
      </c>
    </row>
    <row r="329" spans="1:35" x14ac:dyDescent="0.2">
      <c r="A329" s="108">
        <v>2021</v>
      </c>
      <c r="B329" s="108">
        <v>244</v>
      </c>
      <c r="C329" s="109" t="s">
        <v>766</v>
      </c>
      <c r="D329" s="297" t="s">
        <v>981</v>
      </c>
      <c r="E329" s="109" t="s">
        <v>766</v>
      </c>
      <c r="F329" s="298" t="s">
        <v>979</v>
      </c>
      <c r="G329" s="112">
        <v>4.32</v>
      </c>
      <c r="H329" s="112">
        <v>0.39</v>
      </c>
      <c r="I329" s="107" t="s">
        <v>121</v>
      </c>
      <c r="J329" s="112">
        <f>IF(I329="SI", G329-H329,G329)</f>
        <v>3.93</v>
      </c>
      <c r="K329" s="299" t="s">
        <v>603</v>
      </c>
      <c r="L329" s="108">
        <v>2021</v>
      </c>
      <c r="M329" s="108">
        <v>2439</v>
      </c>
      <c r="N329" s="109" t="s">
        <v>766</v>
      </c>
      <c r="O329" s="111" t="s">
        <v>598</v>
      </c>
      <c r="P329" s="109" t="s">
        <v>599</v>
      </c>
      <c r="Q329" s="109" t="s">
        <v>125</v>
      </c>
      <c r="R329" s="108">
        <v>4</v>
      </c>
      <c r="S329" s="111" t="s">
        <v>126</v>
      </c>
      <c r="T329" s="108">
        <v>1040203</v>
      </c>
      <c r="U329" s="108">
        <v>1570</v>
      </c>
      <c r="V329" s="108">
        <v>1366</v>
      </c>
      <c r="W329" s="108">
        <v>2</v>
      </c>
      <c r="X329" s="113">
        <v>2021</v>
      </c>
      <c r="Y329" s="113">
        <v>79</v>
      </c>
      <c r="Z329" s="113">
        <v>0</v>
      </c>
      <c r="AA329" s="114" t="s">
        <v>766</v>
      </c>
      <c r="AB329" s="108">
        <v>482</v>
      </c>
      <c r="AC329" s="109" t="s">
        <v>766</v>
      </c>
      <c r="AD329" s="300" t="s">
        <v>977</v>
      </c>
      <c r="AE329" s="300" t="s">
        <v>769</v>
      </c>
      <c r="AF329" s="301">
        <f>AE329-AD329</f>
        <v>-29</v>
      </c>
      <c r="AG329" s="302">
        <f>IF(AI329="SI", 0,J329)</f>
        <v>3.93</v>
      </c>
      <c r="AH329" s="303">
        <f>AG329*AF329</f>
        <v>-113.97</v>
      </c>
      <c r="AI329" s="304" t="s">
        <v>131</v>
      </c>
    </row>
    <row r="330" spans="1:35" x14ac:dyDescent="0.2">
      <c r="A330" s="108">
        <v>2021</v>
      </c>
      <c r="B330" s="108">
        <v>245</v>
      </c>
      <c r="C330" s="109" t="s">
        <v>982</v>
      </c>
      <c r="D330" s="297" t="s">
        <v>983</v>
      </c>
      <c r="E330" s="109" t="s">
        <v>769</v>
      </c>
      <c r="F330" s="298" t="s">
        <v>984</v>
      </c>
      <c r="G330" s="112">
        <v>342.3</v>
      </c>
      <c r="H330" s="112">
        <v>61.73</v>
      </c>
      <c r="I330" s="107" t="s">
        <v>121</v>
      </c>
      <c r="J330" s="112">
        <f>IF(I330="SI", G330-H330,G330)</f>
        <v>280.57</v>
      </c>
      <c r="K330" s="299" t="s">
        <v>537</v>
      </c>
      <c r="L330" s="108">
        <v>2021</v>
      </c>
      <c r="M330" s="108">
        <v>2493</v>
      </c>
      <c r="N330" s="109" t="s">
        <v>779</v>
      </c>
      <c r="O330" s="111" t="s">
        <v>269</v>
      </c>
      <c r="P330" s="109" t="s">
        <v>270</v>
      </c>
      <c r="Q330" s="109" t="s">
        <v>125</v>
      </c>
      <c r="R330" s="108">
        <v>2</v>
      </c>
      <c r="S330" s="111" t="s">
        <v>138</v>
      </c>
      <c r="T330" s="108">
        <v>1080203</v>
      </c>
      <c r="U330" s="108">
        <v>2890</v>
      </c>
      <c r="V330" s="108">
        <v>1938</v>
      </c>
      <c r="W330" s="108">
        <v>99</v>
      </c>
      <c r="X330" s="113">
        <v>2021</v>
      </c>
      <c r="Y330" s="113">
        <v>63</v>
      </c>
      <c r="Z330" s="113">
        <v>0</v>
      </c>
      <c r="AA330" s="114" t="s">
        <v>972</v>
      </c>
      <c r="AB330" s="108">
        <v>558</v>
      </c>
      <c r="AC330" s="109" t="s">
        <v>973</v>
      </c>
      <c r="AD330" s="300" t="s">
        <v>985</v>
      </c>
      <c r="AE330" s="300" t="s">
        <v>974</v>
      </c>
      <c r="AF330" s="301">
        <f>AE330-AD330</f>
        <v>23</v>
      </c>
      <c r="AG330" s="302">
        <f>IF(AI330="SI", 0,J330)</f>
        <v>280.57</v>
      </c>
      <c r="AH330" s="303">
        <f>AG330*AF330</f>
        <v>6453.11</v>
      </c>
      <c r="AI330" s="304" t="s">
        <v>131</v>
      </c>
    </row>
    <row r="331" spans="1:35" x14ac:dyDescent="0.2">
      <c r="A331" s="108">
        <v>2021</v>
      </c>
      <c r="B331" s="108">
        <v>246</v>
      </c>
      <c r="C331" s="109" t="s">
        <v>982</v>
      </c>
      <c r="D331" s="297" t="s">
        <v>986</v>
      </c>
      <c r="E331" s="109" t="s">
        <v>734</v>
      </c>
      <c r="F331" s="298" t="s">
        <v>987</v>
      </c>
      <c r="G331" s="112">
        <v>317.2</v>
      </c>
      <c r="H331" s="112">
        <v>57.2</v>
      </c>
      <c r="I331" s="107" t="s">
        <v>121</v>
      </c>
      <c r="J331" s="112">
        <f>IF(I331="SI", G331-H331,G331)</f>
        <v>260</v>
      </c>
      <c r="K331" s="299" t="s">
        <v>988</v>
      </c>
      <c r="L331" s="108">
        <v>2021</v>
      </c>
      <c r="M331" s="108">
        <v>2490</v>
      </c>
      <c r="N331" s="109" t="s">
        <v>779</v>
      </c>
      <c r="O331" s="111" t="s">
        <v>489</v>
      </c>
      <c r="P331" s="109" t="s">
        <v>490</v>
      </c>
      <c r="Q331" s="109" t="s">
        <v>125</v>
      </c>
      <c r="R331" s="108">
        <v>4</v>
      </c>
      <c r="S331" s="111" t="s">
        <v>126</v>
      </c>
      <c r="T331" s="108">
        <v>1040203</v>
      </c>
      <c r="U331" s="108">
        <v>1570</v>
      </c>
      <c r="V331" s="108">
        <v>1366</v>
      </c>
      <c r="W331" s="108">
        <v>1</v>
      </c>
      <c r="X331" s="113">
        <v>2021</v>
      </c>
      <c r="Y331" s="113">
        <v>39</v>
      </c>
      <c r="Z331" s="113">
        <v>4</v>
      </c>
      <c r="AA331" s="114" t="s">
        <v>936</v>
      </c>
      <c r="AB331" s="108">
        <v>522</v>
      </c>
      <c r="AC331" s="109" t="s">
        <v>936</v>
      </c>
      <c r="AD331" s="300" t="s">
        <v>989</v>
      </c>
      <c r="AE331" s="300" t="s">
        <v>938</v>
      </c>
      <c r="AF331" s="301">
        <f>AE331-AD331</f>
        <v>3</v>
      </c>
      <c r="AG331" s="302">
        <f>IF(AI331="SI", 0,J331)</f>
        <v>260</v>
      </c>
      <c r="AH331" s="303">
        <f>AG331*AF331</f>
        <v>780</v>
      </c>
      <c r="AI331" s="304" t="s">
        <v>131</v>
      </c>
    </row>
    <row r="332" spans="1:35" x14ac:dyDescent="0.2">
      <c r="A332" s="108">
        <v>2021</v>
      </c>
      <c r="B332" s="108">
        <v>247</v>
      </c>
      <c r="C332" s="109" t="s">
        <v>982</v>
      </c>
      <c r="D332" s="297" t="s">
        <v>990</v>
      </c>
      <c r="E332" s="109" t="s">
        <v>769</v>
      </c>
      <c r="F332" s="298" t="s">
        <v>991</v>
      </c>
      <c r="G332" s="112">
        <v>1830</v>
      </c>
      <c r="H332" s="112">
        <v>330</v>
      </c>
      <c r="I332" s="107" t="s">
        <v>121</v>
      </c>
      <c r="J332" s="112">
        <f>IF(I332="SI", G332-H332,G332)</f>
        <v>1500</v>
      </c>
      <c r="K332" s="299" t="s">
        <v>992</v>
      </c>
      <c r="L332" s="108">
        <v>2021</v>
      </c>
      <c r="M332" s="108">
        <v>2489</v>
      </c>
      <c r="N332" s="109" t="s">
        <v>779</v>
      </c>
      <c r="O332" s="111" t="s">
        <v>525</v>
      </c>
      <c r="P332" s="109" t="s">
        <v>526</v>
      </c>
      <c r="Q332" s="109" t="s">
        <v>527</v>
      </c>
      <c r="R332" s="108">
        <v>4</v>
      </c>
      <c r="S332" s="111" t="s">
        <v>126</v>
      </c>
      <c r="T332" s="108">
        <v>1040203</v>
      </c>
      <c r="U332" s="108">
        <v>1570</v>
      </c>
      <c r="V332" s="108">
        <v>1366</v>
      </c>
      <c r="W332" s="108">
        <v>3</v>
      </c>
      <c r="X332" s="113">
        <v>2020</v>
      </c>
      <c r="Y332" s="113">
        <v>173</v>
      </c>
      <c r="Z332" s="113">
        <v>0</v>
      </c>
      <c r="AA332" s="114" t="s">
        <v>936</v>
      </c>
      <c r="AB332" s="108">
        <v>515</v>
      </c>
      <c r="AC332" s="109" t="s">
        <v>936</v>
      </c>
      <c r="AD332" s="300" t="s">
        <v>989</v>
      </c>
      <c r="AE332" s="300" t="s">
        <v>938</v>
      </c>
      <c r="AF332" s="301">
        <f>AE332-AD332</f>
        <v>3</v>
      </c>
      <c r="AG332" s="302">
        <f>IF(AI332="SI", 0,J332)</f>
        <v>1500</v>
      </c>
      <c r="AH332" s="303">
        <f>AG332*AF332</f>
        <v>4500</v>
      </c>
      <c r="AI332" s="304" t="s">
        <v>131</v>
      </c>
    </row>
    <row r="333" spans="1:35" x14ac:dyDescent="0.2">
      <c r="A333" s="108">
        <v>2021</v>
      </c>
      <c r="B333" s="108">
        <v>248</v>
      </c>
      <c r="C333" s="109" t="s">
        <v>982</v>
      </c>
      <c r="D333" s="297" t="s">
        <v>993</v>
      </c>
      <c r="E333" s="109" t="s">
        <v>769</v>
      </c>
      <c r="F333" s="298" t="s">
        <v>994</v>
      </c>
      <c r="G333" s="112">
        <v>205.34</v>
      </c>
      <c r="H333" s="112">
        <v>37.03</v>
      </c>
      <c r="I333" s="107" t="s">
        <v>121</v>
      </c>
      <c r="J333" s="112">
        <f>IF(I333="SI", G333-H333,G333)</f>
        <v>168.31</v>
      </c>
      <c r="K333" s="299" t="s">
        <v>995</v>
      </c>
      <c r="L333" s="108">
        <v>2021</v>
      </c>
      <c r="M333" s="108">
        <v>2492</v>
      </c>
      <c r="N333" s="109" t="s">
        <v>779</v>
      </c>
      <c r="O333" s="111" t="s">
        <v>541</v>
      </c>
      <c r="P333" s="109" t="s">
        <v>542</v>
      </c>
      <c r="Q333" s="109" t="s">
        <v>125</v>
      </c>
      <c r="R333" s="108">
        <v>4</v>
      </c>
      <c r="S333" s="111" t="s">
        <v>126</v>
      </c>
      <c r="T333" s="108">
        <v>1040102</v>
      </c>
      <c r="U333" s="108">
        <v>1450</v>
      </c>
      <c r="V333" s="108">
        <v>1346</v>
      </c>
      <c r="W333" s="108">
        <v>1</v>
      </c>
      <c r="X333" s="113">
        <v>2021</v>
      </c>
      <c r="Y333" s="113">
        <v>36</v>
      </c>
      <c r="Z333" s="113">
        <v>2</v>
      </c>
      <c r="AA333" s="114" t="s">
        <v>936</v>
      </c>
      <c r="AB333" s="108">
        <v>506</v>
      </c>
      <c r="AC333" s="109" t="s">
        <v>936</v>
      </c>
      <c r="AD333" s="300" t="s">
        <v>989</v>
      </c>
      <c r="AE333" s="300" t="s">
        <v>938</v>
      </c>
      <c r="AF333" s="301">
        <f>AE333-AD333</f>
        <v>3</v>
      </c>
      <c r="AG333" s="302">
        <f>IF(AI333="SI", 0,J333)</f>
        <v>168.31</v>
      </c>
      <c r="AH333" s="303">
        <f>AG333*AF333</f>
        <v>504.93</v>
      </c>
      <c r="AI333" s="304" t="s">
        <v>131</v>
      </c>
    </row>
    <row r="334" spans="1:35" x14ac:dyDescent="0.2">
      <c r="A334" s="108">
        <v>2021</v>
      </c>
      <c r="B334" s="108">
        <v>249</v>
      </c>
      <c r="C334" s="109" t="s">
        <v>982</v>
      </c>
      <c r="D334" s="297" t="s">
        <v>996</v>
      </c>
      <c r="E334" s="109" t="s">
        <v>769</v>
      </c>
      <c r="F334" s="298" t="s">
        <v>997</v>
      </c>
      <c r="G334" s="112">
        <v>203.51</v>
      </c>
      <c r="H334" s="112">
        <v>36.700000000000003</v>
      </c>
      <c r="I334" s="107" t="s">
        <v>121</v>
      </c>
      <c r="J334" s="112">
        <f>IF(I334="SI", G334-H334,G334)</f>
        <v>166.81</v>
      </c>
      <c r="K334" s="299" t="s">
        <v>998</v>
      </c>
      <c r="L334" s="108">
        <v>2021</v>
      </c>
      <c r="M334" s="108">
        <v>2491</v>
      </c>
      <c r="N334" s="109" t="s">
        <v>779</v>
      </c>
      <c r="O334" s="111" t="s">
        <v>541</v>
      </c>
      <c r="P334" s="109" t="s">
        <v>542</v>
      </c>
      <c r="Q334" s="109" t="s">
        <v>125</v>
      </c>
      <c r="R334" s="108">
        <v>4</v>
      </c>
      <c r="S334" s="111" t="s">
        <v>126</v>
      </c>
      <c r="T334" s="108">
        <v>1040202</v>
      </c>
      <c r="U334" s="108">
        <v>1560</v>
      </c>
      <c r="V334" s="108">
        <v>1366</v>
      </c>
      <c r="W334" s="108">
        <v>1</v>
      </c>
      <c r="X334" s="113">
        <v>2021</v>
      </c>
      <c r="Y334" s="113">
        <v>38</v>
      </c>
      <c r="Z334" s="113">
        <v>3</v>
      </c>
      <c r="AA334" s="114" t="s">
        <v>936</v>
      </c>
      <c r="AB334" s="108">
        <v>507</v>
      </c>
      <c r="AC334" s="109" t="s">
        <v>936</v>
      </c>
      <c r="AD334" s="300" t="s">
        <v>989</v>
      </c>
      <c r="AE334" s="300" t="s">
        <v>938</v>
      </c>
      <c r="AF334" s="301">
        <f>AE334-AD334</f>
        <v>3</v>
      </c>
      <c r="AG334" s="302">
        <f>IF(AI334="SI", 0,J334)</f>
        <v>166.81</v>
      </c>
      <c r="AH334" s="303">
        <f>AG334*AF334</f>
        <v>500.43</v>
      </c>
      <c r="AI334" s="304" t="s">
        <v>131</v>
      </c>
    </row>
    <row r="335" spans="1:35" x14ac:dyDescent="0.2">
      <c r="A335" s="108">
        <v>2021</v>
      </c>
      <c r="B335" s="108">
        <v>250</v>
      </c>
      <c r="C335" s="109" t="s">
        <v>999</v>
      </c>
      <c r="D335" s="297" t="s">
        <v>1000</v>
      </c>
      <c r="E335" s="109" t="s">
        <v>1001</v>
      </c>
      <c r="F335" s="298" t="s">
        <v>1002</v>
      </c>
      <c r="G335" s="112">
        <v>1268.8</v>
      </c>
      <c r="H335" s="112">
        <v>228.8</v>
      </c>
      <c r="I335" s="107" t="s">
        <v>121</v>
      </c>
      <c r="J335" s="112">
        <f>IF(I335="SI", G335-H335,G335)</f>
        <v>1040</v>
      </c>
      <c r="K335" s="299" t="s">
        <v>1003</v>
      </c>
      <c r="L335" s="108">
        <v>2021</v>
      </c>
      <c r="M335" s="108">
        <v>2551</v>
      </c>
      <c r="N335" s="109" t="s">
        <v>1004</v>
      </c>
      <c r="O335" s="111" t="s">
        <v>1005</v>
      </c>
      <c r="P335" s="109" t="s">
        <v>1006</v>
      </c>
      <c r="Q335" s="109" t="s">
        <v>125</v>
      </c>
      <c r="R335" s="108">
        <v>2</v>
      </c>
      <c r="S335" s="111" t="s">
        <v>138</v>
      </c>
      <c r="T335" s="108">
        <v>1010603</v>
      </c>
      <c r="U335" s="108">
        <v>580</v>
      </c>
      <c r="V335" s="108">
        <v>1086</v>
      </c>
      <c r="W335" s="108">
        <v>99</v>
      </c>
      <c r="X335" s="113">
        <v>2018</v>
      </c>
      <c r="Y335" s="113">
        <v>131</v>
      </c>
      <c r="Z335" s="113">
        <v>0</v>
      </c>
      <c r="AA335" s="114" t="s">
        <v>125</v>
      </c>
      <c r="AB335" s="108">
        <v>486</v>
      </c>
      <c r="AC335" s="109" t="s">
        <v>921</v>
      </c>
      <c r="AD335" s="300" t="s">
        <v>1007</v>
      </c>
      <c r="AE335" s="300" t="s">
        <v>921</v>
      </c>
      <c r="AF335" s="301">
        <f>AE335-AD335</f>
        <v>-17</v>
      </c>
      <c r="AG335" s="302">
        <f>IF(AI335="SI", 0,J335)</f>
        <v>1040</v>
      </c>
      <c r="AH335" s="303">
        <f>AG335*AF335</f>
        <v>-17680</v>
      </c>
      <c r="AI335" s="304" t="s">
        <v>131</v>
      </c>
    </row>
    <row r="336" spans="1:35" x14ac:dyDescent="0.2">
      <c r="A336" s="108">
        <v>2021</v>
      </c>
      <c r="B336" s="108">
        <v>251</v>
      </c>
      <c r="C336" s="109" t="s">
        <v>999</v>
      </c>
      <c r="D336" s="297" t="s">
        <v>1008</v>
      </c>
      <c r="E336" s="109" t="s">
        <v>982</v>
      </c>
      <c r="F336" s="298" t="s">
        <v>1009</v>
      </c>
      <c r="G336" s="112">
        <v>824.72</v>
      </c>
      <c r="H336" s="112">
        <v>148.72</v>
      </c>
      <c r="I336" s="107" t="s">
        <v>121</v>
      </c>
      <c r="J336" s="112">
        <f>IF(I336="SI", G336-H336,G336)</f>
        <v>676</v>
      </c>
      <c r="K336" s="299" t="s">
        <v>1010</v>
      </c>
      <c r="L336" s="108">
        <v>2021</v>
      </c>
      <c r="M336" s="108">
        <v>2552</v>
      </c>
      <c r="N336" s="109" t="s">
        <v>1004</v>
      </c>
      <c r="O336" s="111" t="s">
        <v>1011</v>
      </c>
      <c r="P336" s="109" t="s">
        <v>1012</v>
      </c>
      <c r="Q336" s="109" t="s">
        <v>125</v>
      </c>
      <c r="R336" s="108">
        <v>2</v>
      </c>
      <c r="S336" s="111" t="s">
        <v>138</v>
      </c>
      <c r="T336" s="108">
        <v>1010603</v>
      </c>
      <c r="U336" s="108">
        <v>580</v>
      </c>
      <c r="V336" s="108">
        <v>1086</v>
      </c>
      <c r="W336" s="108">
        <v>99</v>
      </c>
      <c r="X336" s="113">
        <v>2020</v>
      </c>
      <c r="Y336" s="113">
        <v>348</v>
      </c>
      <c r="Z336" s="113">
        <v>0</v>
      </c>
      <c r="AA336" s="114" t="s">
        <v>972</v>
      </c>
      <c r="AB336" s="108">
        <v>561</v>
      </c>
      <c r="AC336" s="109" t="s">
        <v>973</v>
      </c>
      <c r="AD336" s="300" t="s">
        <v>1013</v>
      </c>
      <c r="AE336" s="300" t="s">
        <v>974</v>
      </c>
      <c r="AF336" s="301">
        <f>AE336-AD336</f>
        <v>20</v>
      </c>
      <c r="AG336" s="302">
        <f>IF(AI336="SI", 0,J336)</f>
        <v>676</v>
      </c>
      <c r="AH336" s="303">
        <f>AG336*AF336</f>
        <v>13520</v>
      </c>
      <c r="AI336" s="304" t="s">
        <v>131</v>
      </c>
    </row>
    <row r="337" spans="1:35" x14ac:dyDescent="0.2">
      <c r="A337" s="108">
        <v>2021</v>
      </c>
      <c r="B337" s="108">
        <v>252</v>
      </c>
      <c r="C337" s="109" t="s">
        <v>999</v>
      </c>
      <c r="D337" s="297" t="s">
        <v>1014</v>
      </c>
      <c r="E337" s="109" t="s">
        <v>769</v>
      </c>
      <c r="F337" s="298" t="s">
        <v>120</v>
      </c>
      <c r="G337" s="112">
        <v>260</v>
      </c>
      <c r="H337" s="112">
        <v>10</v>
      </c>
      <c r="I337" s="107" t="s">
        <v>121</v>
      </c>
      <c r="J337" s="112">
        <f>IF(I337="SI", G337-H337,G337)</f>
        <v>250</v>
      </c>
      <c r="K337" s="299" t="s">
        <v>122</v>
      </c>
      <c r="L337" s="108">
        <v>2021</v>
      </c>
      <c r="M337" s="108">
        <v>2625</v>
      </c>
      <c r="N337" s="109" t="s">
        <v>851</v>
      </c>
      <c r="O337" s="111" t="s">
        <v>123</v>
      </c>
      <c r="P337" s="109" t="s">
        <v>124</v>
      </c>
      <c r="Q337" s="109" t="s">
        <v>125</v>
      </c>
      <c r="R337" s="108">
        <v>4</v>
      </c>
      <c r="S337" s="111" t="s">
        <v>126</v>
      </c>
      <c r="T337" s="108">
        <v>1010203</v>
      </c>
      <c r="U337" s="108">
        <v>140</v>
      </c>
      <c r="V337" s="108">
        <v>1066</v>
      </c>
      <c r="W337" s="108">
        <v>99</v>
      </c>
      <c r="X337" s="113">
        <v>2021</v>
      </c>
      <c r="Y337" s="113">
        <v>229</v>
      </c>
      <c r="Z337" s="113">
        <v>0</v>
      </c>
      <c r="AA337" s="114" t="s">
        <v>936</v>
      </c>
      <c r="AB337" s="108">
        <v>511</v>
      </c>
      <c r="AC337" s="109" t="s">
        <v>936</v>
      </c>
      <c r="AD337" s="300" t="s">
        <v>1015</v>
      </c>
      <c r="AE337" s="300" t="s">
        <v>938</v>
      </c>
      <c r="AF337" s="301">
        <f>AE337-AD337</f>
        <v>-5</v>
      </c>
      <c r="AG337" s="302">
        <f>IF(AI337="SI", 0,J337)</f>
        <v>250</v>
      </c>
      <c r="AH337" s="303">
        <f>AG337*AF337</f>
        <v>-1250</v>
      </c>
      <c r="AI337" s="304" t="s">
        <v>131</v>
      </c>
    </row>
    <row r="338" spans="1:35" x14ac:dyDescent="0.2">
      <c r="A338" s="108">
        <v>2021</v>
      </c>
      <c r="B338" s="108">
        <v>252</v>
      </c>
      <c r="C338" s="109" t="s">
        <v>999</v>
      </c>
      <c r="D338" s="297" t="s">
        <v>1014</v>
      </c>
      <c r="E338" s="109" t="s">
        <v>769</v>
      </c>
      <c r="F338" s="298" t="s">
        <v>1016</v>
      </c>
      <c r="G338" s="112">
        <v>748.8</v>
      </c>
      <c r="H338" s="112">
        <v>28.8</v>
      </c>
      <c r="I338" s="107" t="s">
        <v>121</v>
      </c>
      <c r="J338" s="112">
        <f>IF(I338="SI", G338-H338,G338)</f>
        <v>720</v>
      </c>
      <c r="K338" s="299" t="s">
        <v>122</v>
      </c>
      <c r="L338" s="108">
        <v>2021</v>
      </c>
      <c r="M338" s="108">
        <v>2625</v>
      </c>
      <c r="N338" s="109" t="s">
        <v>851</v>
      </c>
      <c r="O338" s="111" t="s">
        <v>123</v>
      </c>
      <c r="P338" s="109" t="s">
        <v>124</v>
      </c>
      <c r="Q338" s="109" t="s">
        <v>125</v>
      </c>
      <c r="R338" s="108">
        <v>4</v>
      </c>
      <c r="S338" s="111" t="s">
        <v>126</v>
      </c>
      <c r="T338" s="108">
        <v>1040503</v>
      </c>
      <c r="U338" s="108">
        <v>1900</v>
      </c>
      <c r="V338" s="108">
        <v>1418</v>
      </c>
      <c r="W338" s="108">
        <v>99</v>
      </c>
      <c r="X338" s="113">
        <v>2021</v>
      </c>
      <c r="Y338" s="113">
        <v>228</v>
      </c>
      <c r="Z338" s="113">
        <v>0</v>
      </c>
      <c r="AA338" s="114" t="s">
        <v>936</v>
      </c>
      <c r="AB338" s="108">
        <v>513</v>
      </c>
      <c r="AC338" s="109" t="s">
        <v>936</v>
      </c>
      <c r="AD338" s="300" t="s">
        <v>1015</v>
      </c>
      <c r="AE338" s="300" t="s">
        <v>938</v>
      </c>
      <c r="AF338" s="301">
        <f>AE338-AD338</f>
        <v>-5</v>
      </c>
      <c r="AG338" s="302">
        <f>IF(AI338="SI", 0,J338)</f>
        <v>720</v>
      </c>
      <c r="AH338" s="303">
        <f>AG338*AF338</f>
        <v>-3600</v>
      </c>
      <c r="AI338" s="304" t="s">
        <v>131</v>
      </c>
    </row>
    <row r="339" spans="1:35" x14ac:dyDescent="0.2">
      <c r="A339" s="108">
        <v>2021</v>
      </c>
      <c r="B339" s="108">
        <v>252</v>
      </c>
      <c r="C339" s="109" t="s">
        <v>999</v>
      </c>
      <c r="D339" s="297" t="s">
        <v>1014</v>
      </c>
      <c r="E339" s="109" t="s">
        <v>769</v>
      </c>
      <c r="F339" s="298" t="s">
        <v>125</v>
      </c>
      <c r="G339" s="112">
        <v>5735.6</v>
      </c>
      <c r="H339" s="112">
        <v>220.6</v>
      </c>
      <c r="I339" s="107" t="s">
        <v>121</v>
      </c>
      <c r="J339" s="112">
        <f>IF(I339="SI", G339-H339,G339)</f>
        <v>5515</v>
      </c>
      <c r="K339" s="299" t="s">
        <v>122</v>
      </c>
      <c r="L339" s="108">
        <v>2021</v>
      </c>
      <c r="M339" s="108">
        <v>2625</v>
      </c>
      <c r="N339" s="109" t="s">
        <v>851</v>
      </c>
      <c r="O339" s="111" t="s">
        <v>123</v>
      </c>
      <c r="P339" s="109" t="s">
        <v>124</v>
      </c>
      <c r="Q339" s="109" t="s">
        <v>125</v>
      </c>
      <c r="R339" s="108">
        <v>4</v>
      </c>
      <c r="S339" s="111" t="s">
        <v>126</v>
      </c>
      <c r="T339" s="108">
        <v>1040503</v>
      </c>
      <c r="U339" s="108">
        <v>1900</v>
      </c>
      <c r="V339" s="108">
        <v>1416</v>
      </c>
      <c r="W339" s="108">
        <v>99</v>
      </c>
      <c r="X339" s="113">
        <v>2021</v>
      </c>
      <c r="Y339" s="113">
        <v>226</v>
      </c>
      <c r="Z339" s="113">
        <v>0</v>
      </c>
      <c r="AA339" s="114" t="s">
        <v>125</v>
      </c>
      <c r="AB339" s="108">
        <v>521</v>
      </c>
      <c r="AC339" s="109" t="s">
        <v>936</v>
      </c>
      <c r="AD339" s="300" t="s">
        <v>1015</v>
      </c>
      <c r="AE339" s="300" t="s">
        <v>938</v>
      </c>
      <c r="AF339" s="301">
        <f>AE339-AD339</f>
        <v>-5</v>
      </c>
      <c r="AG339" s="302">
        <f>IF(AI339="SI", 0,J339)</f>
        <v>5515</v>
      </c>
      <c r="AH339" s="303">
        <f>AG339*AF339</f>
        <v>-27575</v>
      </c>
      <c r="AI339" s="304" t="s">
        <v>131</v>
      </c>
    </row>
    <row r="340" spans="1:35" x14ac:dyDescent="0.2">
      <c r="A340" s="108">
        <v>2021</v>
      </c>
      <c r="B340" s="108">
        <v>252</v>
      </c>
      <c r="C340" s="109" t="s">
        <v>999</v>
      </c>
      <c r="D340" s="297" t="s">
        <v>1014</v>
      </c>
      <c r="E340" s="109" t="s">
        <v>769</v>
      </c>
      <c r="F340" s="298" t="s">
        <v>1016</v>
      </c>
      <c r="G340" s="112">
        <v>2359.14</v>
      </c>
      <c r="H340" s="112">
        <v>90.74</v>
      </c>
      <c r="I340" s="107" t="s">
        <v>121</v>
      </c>
      <c r="J340" s="112">
        <f>IF(I340="SI", G340-H340,G340)</f>
        <v>2268.4</v>
      </c>
      <c r="K340" s="299" t="s">
        <v>122</v>
      </c>
      <c r="L340" s="108">
        <v>2021</v>
      </c>
      <c r="M340" s="108">
        <v>2625</v>
      </c>
      <c r="N340" s="109" t="s">
        <v>851</v>
      </c>
      <c r="O340" s="111" t="s">
        <v>123</v>
      </c>
      <c r="P340" s="109" t="s">
        <v>124</v>
      </c>
      <c r="Q340" s="109" t="s">
        <v>125</v>
      </c>
      <c r="R340" s="108">
        <v>4</v>
      </c>
      <c r="S340" s="111" t="s">
        <v>126</v>
      </c>
      <c r="T340" s="108">
        <v>1040503</v>
      </c>
      <c r="U340" s="108">
        <v>1900</v>
      </c>
      <c r="V340" s="108">
        <v>1417</v>
      </c>
      <c r="W340" s="108">
        <v>99</v>
      </c>
      <c r="X340" s="113">
        <v>2021</v>
      </c>
      <c r="Y340" s="113">
        <v>227</v>
      </c>
      <c r="Z340" s="113">
        <v>0</v>
      </c>
      <c r="AA340" s="114" t="s">
        <v>936</v>
      </c>
      <c r="AB340" s="108">
        <v>512</v>
      </c>
      <c r="AC340" s="109" t="s">
        <v>936</v>
      </c>
      <c r="AD340" s="300" t="s">
        <v>1015</v>
      </c>
      <c r="AE340" s="300" t="s">
        <v>938</v>
      </c>
      <c r="AF340" s="301">
        <f>AE340-AD340</f>
        <v>-5</v>
      </c>
      <c r="AG340" s="302">
        <f>IF(AI340="SI", 0,J340)</f>
        <v>2268.4</v>
      </c>
      <c r="AH340" s="303">
        <f>AG340*AF340</f>
        <v>-11342</v>
      </c>
      <c r="AI340" s="304" t="s">
        <v>131</v>
      </c>
    </row>
    <row r="341" spans="1:35" x14ac:dyDescent="0.2">
      <c r="A341" s="108">
        <v>2021</v>
      </c>
      <c r="B341" s="108">
        <v>253</v>
      </c>
      <c r="C341" s="109" t="s">
        <v>921</v>
      </c>
      <c r="D341" s="297" t="s">
        <v>1017</v>
      </c>
      <c r="E341" s="109" t="s">
        <v>769</v>
      </c>
      <c r="F341" s="298" t="s">
        <v>642</v>
      </c>
      <c r="G341" s="112">
        <v>219.6</v>
      </c>
      <c r="H341" s="112">
        <v>39.6</v>
      </c>
      <c r="I341" s="107" t="s">
        <v>121</v>
      </c>
      <c r="J341" s="112">
        <f>IF(I341="SI", G341-H341,G341)</f>
        <v>180</v>
      </c>
      <c r="K341" s="299" t="s">
        <v>508</v>
      </c>
      <c r="L341" s="108">
        <v>2021</v>
      </c>
      <c r="M341" s="108">
        <v>2656</v>
      </c>
      <c r="N341" s="109" t="s">
        <v>841</v>
      </c>
      <c r="O341" s="111" t="s">
        <v>164</v>
      </c>
      <c r="P341" s="109" t="s">
        <v>165</v>
      </c>
      <c r="Q341" s="109" t="s">
        <v>125</v>
      </c>
      <c r="R341" s="108">
        <v>4</v>
      </c>
      <c r="S341" s="111" t="s">
        <v>126</v>
      </c>
      <c r="T341" s="108">
        <v>1100403</v>
      </c>
      <c r="U341" s="108">
        <v>4100</v>
      </c>
      <c r="V341" s="108">
        <v>1574</v>
      </c>
      <c r="W341" s="108">
        <v>1</v>
      </c>
      <c r="X341" s="113">
        <v>2021</v>
      </c>
      <c r="Y341" s="113">
        <v>349</v>
      </c>
      <c r="Z341" s="113">
        <v>0</v>
      </c>
      <c r="AA341" s="114" t="s">
        <v>936</v>
      </c>
      <c r="AB341" s="108">
        <v>516</v>
      </c>
      <c r="AC341" s="109" t="s">
        <v>936</v>
      </c>
      <c r="AD341" s="300" t="s">
        <v>1018</v>
      </c>
      <c r="AE341" s="300" t="s">
        <v>1013</v>
      </c>
      <c r="AF341" s="301">
        <f>AE341-AD341</f>
        <v>-7</v>
      </c>
      <c r="AG341" s="302">
        <f>IF(AI341="SI", 0,J341)</f>
        <v>180</v>
      </c>
      <c r="AH341" s="303">
        <f>AG341*AF341</f>
        <v>-1260</v>
      </c>
      <c r="AI341" s="304" t="s">
        <v>131</v>
      </c>
    </row>
    <row r="342" spans="1:35" x14ac:dyDescent="0.2">
      <c r="A342" s="108">
        <v>2021</v>
      </c>
      <c r="B342" s="108">
        <v>254</v>
      </c>
      <c r="C342" s="109" t="s">
        <v>921</v>
      </c>
      <c r="D342" s="297" t="s">
        <v>1019</v>
      </c>
      <c r="E342" s="109" t="s">
        <v>769</v>
      </c>
      <c r="F342" s="298" t="s">
        <v>1020</v>
      </c>
      <c r="G342" s="112">
        <v>282.06</v>
      </c>
      <c r="H342" s="112">
        <v>50.86</v>
      </c>
      <c r="I342" s="107" t="s">
        <v>121</v>
      </c>
      <c r="J342" s="112">
        <f>IF(I342="SI", G342-H342,G342)</f>
        <v>231.2</v>
      </c>
      <c r="K342" s="299" t="s">
        <v>511</v>
      </c>
      <c r="L342" s="108">
        <v>2021</v>
      </c>
      <c r="M342" s="108">
        <v>2657</v>
      </c>
      <c r="N342" s="109" t="s">
        <v>841</v>
      </c>
      <c r="O342" s="111" t="s">
        <v>164</v>
      </c>
      <c r="P342" s="109" t="s">
        <v>165</v>
      </c>
      <c r="Q342" s="109" t="s">
        <v>125</v>
      </c>
      <c r="R342" s="108">
        <v>1</v>
      </c>
      <c r="S342" s="111" t="s">
        <v>166</v>
      </c>
      <c r="T342" s="108">
        <v>1010203</v>
      </c>
      <c r="U342" s="108">
        <v>140</v>
      </c>
      <c r="V342" s="108">
        <v>1043</v>
      </c>
      <c r="W342" s="108">
        <v>1</v>
      </c>
      <c r="X342" s="113">
        <v>2021</v>
      </c>
      <c r="Y342" s="113">
        <v>343</v>
      </c>
      <c r="Z342" s="113">
        <v>0</v>
      </c>
      <c r="AA342" s="114" t="s">
        <v>972</v>
      </c>
      <c r="AB342" s="108">
        <v>554</v>
      </c>
      <c r="AC342" s="109" t="s">
        <v>973</v>
      </c>
      <c r="AD342" s="300" t="s">
        <v>1018</v>
      </c>
      <c r="AE342" s="300" t="s">
        <v>974</v>
      </c>
      <c r="AF342" s="301">
        <f>AE342-AD342</f>
        <v>13</v>
      </c>
      <c r="AG342" s="302">
        <f>IF(AI342="SI", 0,J342)</f>
        <v>231.2</v>
      </c>
      <c r="AH342" s="303">
        <f>AG342*AF342</f>
        <v>3005.6</v>
      </c>
      <c r="AI342" s="304" t="s">
        <v>131</v>
      </c>
    </row>
    <row r="343" spans="1:35" x14ac:dyDescent="0.2">
      <c r="A343" s="108">
        <v>2021</v>
      </c>
      <c r="B343" s="108">
        <v>255</v>
      </c>
      <c r="C343" s="109" t="s">
        <v>921</v>
      </c>
      <c r="D343" s="297" t="s">
        <v>1021</v>
      </c>
      <c r="E343" s="109" t="s">
        <v>888</v>
      </c>
      <c r="F343" s="298" t="s">
        <v>1022</v>
      </c>
      <c r="G343" s="112">
        <v>158.6</v>
      </c>
      <c r="H343" s="112">
        <v>28.6</v>
      </c>
      <c r="I343" s="107" t="s">
        <v>121</v>
      </c>
      <c r="J343" s="112">
        <f>IF(I343="SI", G343-H343,G343)</f>
        <v>130</v>
      </c>
      <c r="K343" s="299" t="s">
        <v>1023</v>
      </c>
      <c r="L343" s="108">
        <v>2021</v>
      </c>
      <c r="M343" s="108">
        <v>2743</v>
      </c>
      <c r="N343" s="109" t="s">
        <v>1024</v>
      </c>
      <c r="O343" s="111" t="s">
        <v>343</v>
      </c>
      <c r="P343" s="109" t="s">
        <v>344</v>
      </c>
      <c r="Q343" s="109" t="s">
        <v>125</v>
      </c>
      <c r="R343" s="108">
        <v>1</v>
      </c>
      <c r="S343" s="111" t="s">
        <v>166</v>
      </c>
      <c r="T343" s="108">
        <v>1010203</v>
      </c>
      <c r="U343" s="108">
        <v>140</v>
      </c>
      <c r="V343" s="108">
        <v>1043</v>
      </c>
      <c r="W343" s="108">
        <v>7</v>
      </c>
      <c r="X343" s="113">
        <v>2021</v>
      </c>
      <c r="Y343" s="113">
        <v>105</v>
      </c>
      <c r="Z343" s="113">
        <v>0</v>
      </c>
      <c r="AA343" s="114" t="s">
        <v>972</v>
      </c>
      <c r="AB343" s="108">
        <v>552</v>
      </c>
      <c r="AC343" s="109" t="s">
        <v>973</v>
      </c>
      <c r="AD343" s="300" t="s">
        <v>1025</v>
      </c>
      <c r="AE343" s="300" t="s">
        <v>974</v>
      </c>
      <c r="AF343" s="301">
        <f>AE343-AD343</f>
        <v>7</v>
      </c>
      <c r="AG343" s="302">
        <f>IF(AI343="SI", 0,J343)</f>
        <v>130</v>
      </c>
      <c r="AH343" s="303">
        <f>AG343*AF343</f>
        <v>910</v>
      </c>
      <c r="AI343" s="304" t="s">
        <v>131</v>
      </c>
    </row>
    <row r="344" spans="1:35" x14ac:dyDescent="0.2">
      <c r="A344" s="108">
        <v>2021</v>
      </c>
      <c r="B344" s="108">
        <v>256</v>
      </c>
      <c r="C344" s="109" t="s">
        <v>921</v>
      </c>
      <c r="D344" s="297" t="s">
        <v>1026</v>
      </c>
      <c r="E344" s="109" t="s">
        <v>1027</v>
      </c>
      <c r="F344" s="298" t="s">
        <v>1028</v>
      </c>
      <c r="G344" s="112">
        <v>75.03</v>
      </c>
      <c r="H344" s="112">
        <v>13.53</v>
      </c>
      <c r="I344" s="107" t="s">
        <v>121</v>
      </c>
      <c r="J344" s="112">
        <f>IF(I344="SI", G344-H344,G344)</f>
        <v>61.5</v>
      </c>
      <c r="K344" s="299" t="s">
        <v>1029</v>
      </c>
      <c r="L344" s="108">
        <v>2021</v>
      </c>
      <c r="M344" s="108">
        <v>2742</v>
      </c>
      <c r="N344" s="109" t="s">
        <v>1024</v>
      </c>
      <c r="O344" s="111" t="s">
        <v>467</v>
      </c>
      <c r="P344" s="109" t="s">
        <v>468</v>
      </c>
      <c r="Q344" s="109" t="s">
        <v>125</v>
      </c>
      <c r="R344" s="108">
        <v>2</v>
      </c>
      <c r="S344" s="111" t="s">
        <v>138</v>
      </c>
      <c r="T344" s="108">
        <v>1090602</v>
      </c>
      <c r="U344" s="108">
        <v>3650</v>
      </c>
      <c r="V344" s="108">
        <v>1808</v>
      </c>
      <c r="W344" s="108">
        <v>1</v>
      </c>
      <c r="X344" s="113">
        <v>2021</v>
      </c>
      <c r="Y344" s="113">
        <v>47</v>
      </c>
      <c r="Z344" s="113">
        <v>2</v>
      </c>
      <c r="AA344" s="114" t="s">
        <v>870</v>
      </c>
      <c r="AB344" s="108">
        <v>500</v>
      </c>
      <c r="AC344" s="109" t="s">
        <v>870</v>
      </c>
      <c r="AD344" s="300" t="s">
        <v>1030</v>
      </c>
      <c r="AE344" s="300" t="s">
        <v>871</v>
      </c>
      <c r="AF344" s="301">
        <f>AE344-AD344</f>
        <v>-18</v>
      </c>
      <c r="AG344" s="302">
        <f>IF(AI344="SI", 0,J344)</f>
        <v>61.5</v>
      </c>
      <c r="AH344" s="303">
        <f>AG344*AF344</f>
        <v>-1107</v>
      </c>
      <c r="AI344" s="304" t="s">
        <v>131</v>
      </c>
    </row>
    <row r="345" spans="1:35" x14ac:dyDescent="0.2">
      <c r="A345" s="108">
        <v>2021</v>
      </c>
      <c r="B345" s="108">
        <v>257</v>
      </c>
      <c r="C345" s="109" t="s">
        <v>921</v>
      </c>
      <c r="D345" s="297" t="s">
        <v>1031</v>
      </c>
      <c r="E345" s="109" t="s">
        <v>1027</v>
      </c>
      <c r="F345" s="298" t="s">
        <v>1032</v>
      </c>
      <c r="G345" s="112">
        <v>136.63999999999999</v>
      </c>
      <c r="H345" s="112">
        <v>24.64</v>
      </c>
      <c r="I345" s="107" t="s">
        <v>121</v>
      </c>
      <c r="J345" s="112">
        <f>IF(I345="SI", G345-H345,G345)</f>
        <v>111.99999999999999</v>
      </c>
      <c r="K345" s="299" t="s">
        <v>1033</v>
      </c>
      <c r="L345" s="108">
        <v>2021</v>
      </c>
      <c r="M345" s="108">
        <v>2741</v>
      </c>
      <c r="N345" s="109" t="s">
        <v>1024</v>
      </c>
      <c r="O345" s="111" t="s">
        <v>375</v>
      </c>
      <c r="P345" s="109" t="s">
        <v>376</v>
      </c>
      <c r="Q345" s="109" t="s">
        <v>125</v>
      </c>
      <c r="R345" s="108">
        <v>2</v>
      </c>
      <c r="S345" s="111" t="s">
        <v>138</v>
      </c>
      <c r="T345" s="108">
        <v>1060202</v>
      </c>
      <c r="U345" s="108">
        <v>2330</v>
      </c>
      <c r="V345" s="108">
        <v>1829</v>
      </c>
      <c r="W345" s="108">
        <v>1</v>
      </c>
      <c r="X345" s="113">
        <v>2021</v>
      </c>
      <c r="Y345" s="113">
        <v>48</v>
      </c>
      <c r="Z345" s="113">
        <v>1</v>
      </c>
      <c r="AA345" s="114" t="s">
        <v>870</v>
      </c>
      <c r="AB345" s="108">
        <v>502</v>
      </c>
      <c r="AC345" s="109" t="s">
        <v>870</v>
      </c>
      <c r="AD345" s="300" t="s">
        <v>1030</v>
      </c>
      <c r="AE345" s="300" t="s">
        <v>871</v>
      </c>
      <c r="AF345" s="301">
        <f>AE345-AD345</f>
        <v>-18</v>
      </c>
      <c r="AG345" s="302">
        <f>IF(AI345="SI", 0,J345)</f>
        <v>111.99999999999999</v>
      </c>
      <c r="AH345" s="303">
        <f>AG345*AF345</f>
        <v>-2015.9999999999998</v>
      </c>
      <c r="AI345" s="304" t="s">
        <v>131</v>
      </c>
    </row>
    <row r="346" spans="1:35" x14ac:dyDescent="0.2">
      <c r="A346" s="108">
        <v>2021</v>
      </c>
      <c r="B346" s="108">
        <v>258</v>
      </c>
      <c r="C346" s="109" t="s">
        <v>870</v>
      </c>
      <c r="D346" s="297" t="s">
        <v>1034</v>
      </c>
      <c r="E346" s="109" t="s">
        <v>1024</v>
      </c>
      <c r="F346" s="298" t="s">
        <v>284</v>
      </c>
      <c r="G346" s="112">
        <v>12876.83</v>
      </c>
      <c r="H346" s="112">
        <v>1170.6199999999999</v>
      </c>
      <c r="I346" s="107" t="s">
        <v>121</v>
      </c>
      <c r="J346" s="112">
        <f>IF(I346="SI", G346-H346,G346)</f>
        <v>11706.21</v>
      </c>
      <c r="K346" s="299" t="s">
        <v>125</v>
      </c>
      <c r="L346" s="108">
        <v>2021</v>
      </c>
      <c r="M346" s="108">
        <v>2776</v>
      </c>
      <c r="N346" s="109" t="s">
        <v>921</v>
      </c>
      <c r="O346" s="111" t="s">
        <v>151</v>
      </c>
      <c r="P346" s="109" t="s">
        <v>152</v>
      </c>
      <c r="Q346" s="109" t="s">
        <v>125</v>
      </c>
      <c r="R346" s="108">
        <v>4</v>
      </c>
      <c r="S346" s="111" t="s">
        <v>126</v>
      </c>
      <c r="T346" s="108">
        <v>1090505</v>
      </c>
      <c r="U346" s="108">
        <v>3570</v>
      </c>
      <c r="V346" s="108">
        <v>1737</v>
      </c>
      <c r="W346" s="108">
        <v>99</v>
      </c>
      <c r="X346" s="113">
        <v>2021</v>
      </c>
      <c r="Y346" s="113">
        <v>58</v>
      </c>
      <c r="Z346" s="113">
        <v>0</v>
      </c>
      <c r="AA346" s="114" t="s">
        <v>936</v>
      </c>
      <c r="AB346" s="108">
        <v>517</v>
      </c>
      <c r="AC346" s="109" t="s">
        <v>936</v>
      </c>
      <c r="AD346" s="300" t="s">
        <v>973</v>
      </c>
      <c r="AE346" s="300" t="s">
        <v>938</v>
      </c>
      <c r="AF346" s="301">
        <f>AE346-AD346</f>
        <v>-15</v>
      </c>
      <c r="AG346" s="302">
        <f>IF(AI346="SI", 0,J346)</f>
        <v>11706.21</v>
      </c>
      <c r="AH346" s="303">
        <f>AG346*AF346</f>
        <v>-175593.15</v>
      </c>
      <c r="AI346" s="304" t="s">
        <v>131</v>
      </c>
    </row>
    <row r="347" spans="1:35" x14ac:dyDescent="0.2">
      <c r="A347" s="108">
        <v>2021</v>
      </c>
      <c r="B347" s="108">
        <v>259</v>
      </c>
      <c r="C347" s="109" t="s">
        <v>870</v>
      </c>
      <c r="D347" s="297" t="s">
        <v>1035</v>
      </c>
      <c r="E347" s="109" t="s">
        <v>930</v>
      </c>
      <c r="F347" s="298" t="s">
        <v>284</v>
      </c>
      <c r="G347" s="112">
        <v>4036.45</v>
      </c>
      <c r="H347" s="112">
        <v>376.45</v>
      </c>
      <c r="I347" s="107" t="s">
        <v>121</v>
      </c>
      <c r="J347" s="112">
        <f>IF(I347="SI", G347-H347,G347)</f>
        <v>3660</v>
      </c>
      <c r="K347" s="299" t="s">
        <v>125</v>
      </c>
      <c r="L347" s="108">
        <v>2021</v>
      </c>
      <c r="M347" s="108">
        <v>2821</v>
      </c>
      <c r="N347" s="109" t="s">
        <v>1036</v>
      </c>
      <c r="O347" s="111" t="s">
        <v>151</v>
      </c>
      <c r="P347" s="109" t="s">
        <v>152</v>
      </c>
      <c r="Q347" s="109" t="s">
        <v>125</v>
      </c>
      <c r="R347" s="108">
        <v>4</v>
      </c>
      <c r="S347" s="111" t="s">
        <v>126</v>
      </c>
      <c r="T347" s="108">
        <v>1090505</v>
      </c>
      <c r="U347" s="108">
        <v>3570</v>
      </c>
      <c r="V347" s="108">
        <v>1737</v>
      </c>
      <c r="W347" s="108">
        <v>99</v>
      </c>
      <c r="X347" s="113">
        <v>2021</v>
      </c>
      <c r="Y347" s="113">
        <v>58</v>
      </c>
      <c r="Z347" s="113">
        <v>0</v>
      </c>
      <c r="AA347" s="114" t="s">
        <v>936</v>
      </c>
      <c r="AB347" s="108">
        <v>517</v>
      </c>
      <c r="AC347" s="109" t="s">
        <v>936</v>
      </c>
      <c r="AD347" s="300" t="s">
        <v>1037</v>
      </c>
      <c r="AE347" s="300" t="s">
        <v>938</v>
      </c>
      <c r="AF347" s="301">
        <f>AE347-AD347</f>
        <v>-16</v>
      </c>
      <c r="AG347" s="302">
        <f>IF(AI347="SI", 0,J347)</f>
        <v>3660</v>
      </c>
      <c r="AH347" s="303">
        <f>AG347*AF347</f>
        <v>-58560</v>
      </c>
      <c r="AI347" s="304" t="s">
        <v>131</v>
      </c>
    </row>
    <row r="348" spans="1:35" x14ac:dyDescent="0.2">
      <c r="A348" s="108">
        <v>2021</v>
      </c>
      <c r="B348" s="108">
        <v>260</v>
      </c>
      <c r="C348" s="109" t="s">
        <v>870</v>
      </c>
      <c r="D348" s="297" t="s">
        <v>1038</v>
      </c>
      <c r="E348" s="109" t="s">
        <v>1024</v>
      </c>
      <c r="F348" s="298" t="s">
        <v>1039</v>
      </c>
      <c r="G348" s="112">
        <v>1745.12</v>
      </c>
      <c r="H348" s="112">
        <v>0</v>
      </c>
      <c r="I348" s="107" t="s">
        <v>131</v>
      </c>
      <c r="J348" s="112">
        <f>IF(I348="SI", G348-H348,G348)</f>
        <v>1745.12</v>
      </c>
      <c r="K348" s="299" t="s">
        <v>1040</v>
      </c>
      <c r="L348" s="108">
        <v>2021</v>
      </c>
      <c r="M348" s="108">
        <v>2744</v>
      </c>
      <c r="N348" s="109" t="s">
        <v>1024</v>
      </c>
      <c r="O348" s="111" t="s">
        <v>1041</v>
      </c>
      <c r="P348" s="109" t="s">
        <v>1042</v>
      </c>
      <c r="Q348" s="109" t="s">
        <v>1043</v>
      </c>
      <c r="R348" s="108">
        <v>3</v>
      </c>
      <c r="S348" s="111" t="s">
        <v>176</v>
      </c>
      <c r="T348" s="108">
        <v>1010203</v>
      </c>
      <c r="U348" s="108">
        <v>140</v>
      </c>
      <c r="V348" s="108">
        <v>1068</v>
      </c>
      <c r="W348" s="108">
        <v>99</v>
      </c>
      <c r="X348" s="113">
        <v>2021</v>
      </c>
      <c r="Y348" s="113">
        <v>126</v>
      </c>
      <c r="Z348" s="113">
        <v>0</v>
      </c>
      <c r="AA348" s="114" t="s">
        <v>125</v>
      </c>
      <c r="AB348" s="108">
        <v>0</v>
      </c>
      <c r="AC348" s="109" t="s">
        <v>1044</v>
      </c>
      <c r="AD348" s="300" t="s">
        <v>1025</v>
      </c>
      <c r="AE348" s="300" t="s">
        <v>1044</v>
      </c>
      <c r="AF348" s="301">
        <f>AE348-AD348</f>
        <v>6</v>
      </c>
      <c r="AG348" s="302">
        <f>IF(AI348="SI", 0,J348)</f>
        <v>1745.12</v>
      </c>
      <c r="AH348" s="303">
        <f>AG348*AF348</f>
        <v>10470.719999999999</v>
      </c>
      <c r="AI348" s="304" t="s">
        <v>131</v>
      </c>
    </row>
    <row r="349" spans="1:35" x14ac:dyDescent="0.2">
      <c r="A349" s="108">
        <v>2021</v>
      </c>
      <c r="B349" s="108">
        <v>261</v>
      </c>
      <c r="C349" s="109" t="s">
        <v>870</v>
      </c>
      <c r="D349" s="297" t="s">
        <v>1045</v>
      </c>
      <c r="E349" s="109" t="s">
        <v>1046</v>
      </c>
      <c r="F349" s="298" t="s">
        <v>1047</v>
      </c>
      <c r="G349" s="112">
        <v>65</v>
      </c>
      <c r="H349" s="112">
        <v>11.72</v>
      </c>
      <c r="I349" s="107" t="s">
        <v>121</v>
      </c>
      <c r="J349" s="112">
        <f>IF(I349="SI", G349-H349,G349)</f>
        <v>53.28</v>
      </c>
      <c r="K349" s="299" t="s">
        <v>1048</v>
      </c>
      <c r="L349" s="108">
        <v>2021</v>
      </c>
      <c r="M349" s="108">
        <v>2875</v>
      </c>
      <c r="N349" s="109" t="s">
        <v>945</v>
      </c>
      <c r="O349" s="111" t="s">
        <v>467</v>
      </c>
      <c r="P349" s="109" t="s">
        <v>468</v>
      </c>
      <c r="Q349" s="109" t="s">
        <v>125</v>
      </c>
      <c r="R349" s="108">
        <v>2</v>
      </c>
      <c r="S349" s="111" t="s">
        <v>138</v>
      </c>
      <c r="T349" s="108">
        <v>1090602</v>
      </c>
      <c r="U349" s="108">
        <v>3650</v>
      </c>
      <c r="V349" s="108">
        <v>1808</v>
      </c>
      <c r="W349" s="108">
        <v>1</v>
      </c>
      <c r="X349" s="113">
        <v>2021</v>
      </c>
      <c r="Y349" s="113">
        <v>47</v>
      </c>
      <c r="Z349" s="113">
        <v>4</v>
      </c>
      <c r="AA349" s="114" t="s">
        <v>870</v>
      </c>
      <c r="AB349" s="108">
        <v>501</v>
      </c>
      <c r="AC349" s="109" t="s">
        <v>870</v>
      </c>
      <c r="AD349" s="300" t="s">
        <v>974</v>
      </c>
      <c r="AE349" s="300" t="s">
        <v>871</v>
      </c>
      <c r="AF349" s="301">
        <f>AE349-AD349</f>
        <v>-28</v>
      </c>
      <c r="AG349" s="302">
        <f>IF(AI349="SI", 0,J349)</f>
        <v>53.28</v>
      </c>
      <c r="AH349" s="303">
        <f>AG349*AF349</f>
        <v>-1491.8400000000001</v>
      </c>
      <c r="AI349" s="304" t="s">
        <v>131</v>
      </c>
    </row>
    <row r="350" spans="1:35" x14ac:dyDescent="0.2">
      <c r="A350" s="108">
        <v>2021</v>
      </c>
      <c r="B350" s="108">
        <v>262</v>
      </c>
      <c r="C350" s="109" t="s">
        <v>870</v>
      </c>
      <c r="D350" s="297" t="s">
        <v>1049</v>
      </c>
      <c r="E350" s="109" t="s">
        <v>945</v>
      </c>
      <c r="F350" s="298" t="s">
        <v>1050</v>
      </c>
      <c r="G350" s="112">
        <v>427</v>
      </c>
      <c r="H350" s="112">
        <v>77</v>
      </c>
      <c r="I350" s="107" t="s">
        <v>121</v>
      </c>
      <c r="J350" s="112">
        <f>IF(I350="SI", G350-H350,G350)</f>
        <v>350</v>
      </c>
      <c r="K350" s="299" t="s">
        <v>1051</v>
      </c>
      <c r="L350" s="108">
        <v>2021</v>
      </c>
      <c r="M350" s="108">
        <v>2877</v>
      </c>
      <c r="N350" s="109" t="s">
        <v>945</v>
      </c>
      <c r="O350" s="111" t="s">
        <v>829</v>
      </c>
      <c r="P350" s="109" t="s">
        <v>830</v>
      </c>
      <c r="Q350" s="109" t="s">
        <v>125</v>
      </c>
      <c r="R350" s="108">
        <v>2</v>
      </c>
      <c r="S350" s="111" t="s">
        <v>138</v>
      </c>
      <c r="T350" s="108">
        <v>1010503</v>
      </c>
      <c r="U350" s="108">
        <v>470</v>
      </c>
      <c r="V350" s="108">
        <v>1156</v>
      </c>
      <c r="W350" s="108">
        <v>1</v>
      </c>
      <c r="X350" s="113">
        <v>2021</v>
      </c>
      <c r="Y350" s="113">
        <v>44</v>
      </c>
      <c r="Z350" s="113">
        <v>2</v>
      </c>
      <c r="AA350" s="114" t="s">
        <v>870</v>
      </c>
      <c r="AB350" s="108">
        <v>503</v>
      </c>
      <c r="AC350" s="109" t="s">
        <v>870</v>
      </c>
      <c r="AD350" s="300" t="s">
        <v>974</v>
      </c>
      <c r="AE350" s="300" t="s">
        <v>871</v>
      </c>
      <c r="AF350" s="301">
        <f>AE350-AD350</f>
        <v>-28</v>
      </c>
      <c r="AG350" s="302">
        <f>IF(AI350="SI", 0,J350)</f>
        <v>350</v>
      </c>
      <c r="AH350" s="303">
        <f>AG350*AF350</f>
        <v>-9800</v>
      </c>
      <c r="AI350" s="304" t="s">
        <v>131</v>
      </c>
    </row>
    <row r="351" spans="1:35" x14ac:dyDescent="0.2">
      <c r="A351" s="108">
        <v>2021</v>
      </c>
      <c r="B351" s="108">
        <v>263</v>
      </c>
      <c r="C351" s="109" t="s">
        <v>870</v>
      </c>
      <c r="D351" s="297" t="s">
        <v>1052</v>
      </c>
      <c r="E351" s="109" t="s">
        <v>779</v>
      </c>
      <c r="F351" s="298" t="s">
        <v>120</v>
      </c>
      <c r="G351" s="112">
        <v>422.88</v>
      </c>
      <c r="H351" s="112">
        <v>16.260000000000002</v>
      </c>
      <c r="I351" s="107" t="s">
        <v>121</v>
      </c>
      <c r="J351" s="112">
        <f>IF(I351="SI", G351-H351,G351)</f>
        <v>406.62</v>
      </c>
      <c r="K351" s="299" t="s">
        <v>122</v>
      </c>
      <c r="L351" s="108">
        <v>2021</v>
      </c>
      <c r="M351" s="108">
        <v>2777</v>
      </c>
      <c r="N351" s="109" t="s">
        <v>921</v>
      </c>
      <c r="O351" s="111" t="s">
        <v>123</v>
      </c>
      <c r="P351" s="109" t="s">
        <v>124</v>
      </c>
      <c r="Q351" s="109" t="s">
        <v>125</v>
      </c>
      <c r="R351" s="108">
        <v>4</v>
      </c>
      <c r="S351" s="111" t="s">
        <v>126</v>
      </c>
      <c r="T351" s="108">
        <v>1010203</v>
      </c>
      <c r="U351" s="108">
        <v>140</v>
      </c>
      <c r="V351" s="108">
        <v>1066</v>
      </c>
      <c r="W351" s="108">
        <v>99</v>
      </c>
      <c r="X351" s="113">
        <v>2021</v>
      </c>
      <c r="Y351" s="113">
        <v>229</v>
      </c>
      <c r="Z351" s="113">
        <v>0</v>
      </c>
      <c r="AA351" s="114" t="s">
        <v>936</v>
      </c>
      <c r="AB351" s="108">
        <v>511</v>
      </c>
      <c r="AC351" s="109" t="s">
        <v>936</v>
      </c>
      <c r="AD351" s="300" t="s">
        <v>1025</v>
      </c>
      <c r="AE351" s="300" t="s">
        <v>938</v>
      </c>
      <c r="AF351" s="301">
        <f>AE351-AD351</f>
        <v>-14</v>
      </c>
      <c r="AG351" s="302">
        <f>IF(AI351="SI", 0,J351)</f>
        <v>406.62</v>
      </c>
      <c r="AH351" s="303">
        <f>AG351*AF351</f>
        <v>-5692.68</v>
      </c>
      <c r="AI351" s="304" t="s">
        <v>131</v>
      </c>
    </row>
    <row r="352" spans="1:35" x14ac:dyDescent="0.2">
      <c r="A352" s="108">
        <v>2021</v>
      </c>
      <c r="B352" s="108">
        <v>264</v>
      </c>
      <c r="C352" s="109" t="s">
        <v>870</v>
      </c>
      <c r="D352" s="297" t="s">
        <v>1053</v>
      </c>
      <c r="E352" s="109" t="s">
        <v>930</v>
      </c>
      <c r="F352" s="298" t="s">
        <v>1054</v>
      </c>
      <c r="G352" s="112">
        <v>13.45</v>
      </c>
      <c r="H352" s="112">
        <v>2.4500000000000002</v>
      </c>
      <c r="I352" s="107" t="s">
        <v>121</v>
      </c>
      <c r="J352" s="112">
        <f>IF(I352="SI", G352-H352,G352)</f>
        <v>11</v>
      </c>
      <c r="K352" s="299" t="s">
        <v>432</v>
      </c>
      <c r="L352" s="108">
        <v>2021</v>
      </c>
      <c r="M352" s="108">
        <v>2822</v>
      </c>
      <c r="N352" s="109" t="s">
        <v>1036</v>
      </c>
      <c r="O352" s="111" t="s">
        <v>213</v>
      </c>
      <c r="P352" s="109" t="s">
        <v>214</v>
      </c>
      <c r="Q352" s="109" t="s">
        <v>214</v>
      </c>
      <c r="R352" s="108">
        <v>4</v>
      </c>
      <c r="S352" s="111" t="s">
        <v>126</v>
      </c>
      <c r="T352" s="108">
        <v>1010503</v>
      </c>
      <c r="U352" s="108">
        <v>470</v>
      </c>
      <c r="V352" s="108">
        <v>1156</v>
      </c>
      <c r="W352" s="108">
        <v>2</v>
      </c>
      <c r="X352" s="113">
        <v>2021</v>
      </c>
      <c r="Y352" s="113">
        <v>350</v>
      </c>
      <c r="Z352" s="113">
        <v>0</v>
      </c>
      <c r="AA352" s="114" t="s">
        <v>936</v>
      </c>
      <c r="AB352" s="108">
        <v>509</v>
      </c>
      <c r="AC352" s="109" t="s">
        <v>936</v>
      </c>
      <c r="AD352" s="300" t="s">
        <v>1055</v>
      </c>
      <c r="AE352" s="300" t="s">
        <v>938</v>
      </c>
      <c r="AF352" s="301">
        <f>AE352-AD352</f>
        <v>-17</v>
      </c>
      <c r="AG352" s="302">
        <f>IF(AI352="SI", 0,J352)</f>
        <v>11</v>
      </c>
      <c r="AH352" s="303">
        <f>AG352*AF352</f>
        <v>-187</v>
      </c>
      <c r="AI352" s="304" t="s">
        <v>131</v>
      </c>
    </row>
    <row r="353" spans="1:35" x14ac:dyDescent="0.2">
      <c r="A353" s="108">
        <v>2021</v>
      </c>
      <c r="B353" s="108">
        <v>265</v>
      </c>
      <c r="C353" s="109" t="s">
        <v>870</v>
      </c>
      <c r="D353" s="297" t="s">
        <v>1056</v>
      </c>
      <c r="E353" s="109" t="s">
        <v>930</v>
      </c>
      <c r="F353" s="298" t="s">
        <v>1057</v>
      </c>
      <c r="G353" s="112">
        <v>27.86</v>
      </c>
      <c r="H353" s="112">
        <v>3.86</v>
      </c>
      <c r="I353" s="107" t="s">
        <v>121</v>
      </c>
      <c r="J353" s="112">
        <f>IF(I353="SI", G353-H353,G353)</f>
        <v>24</v>
      </c>
      <c r="K353" s="299" t="s">
        <v>432</v>
      </c>
      <c r="L353" s="108">
        <v>2021</v>
      </c>
      <c r="M353" s="108">
        <v>2819</v>
      </c>
      <c r="N353" s="109" t="s">
        <v>1036</v>
      </c>
      <c r="O353" s="111" t="s">
        <v>213</v>
      </c>
      <c r="P353" s="109" t="s">
        <v>214</v>
      </c>
      <c r="Q353" s="109" t="s">
        <v>214</v>
      </c>
      <c r="R353" s="108">
        <v>2</v>
      </c>
      <c r="S353" s="111" t="s">
        <v>138</v>
      </c>
      <c r="T353" s="108">
        <v>1010503</v>
      </c>
      <c r="U353" s="108">
        <v>470</v>
      </c>
      <c r="V353" s="108">
        <v>1156</v>
      </c>
      <c r="W353" s="108">
        <v>2</v>
      </c>
      <c r="X353" s="113">
        <v>2021</v>
      </c>
      <c r="Y353" s="113">
        <v>350</v>
      </c>
      <c r="Z353" s="113">
        <v>0</v>
      </c>
      <c r="AA353" s="114" t="s">
        <v>972</v>
      </c>
      <c r="AB353" s="108">
        <v>562</v>
      </c>
      <c r="AC353" s="109" t="s">
        <v>973</v>
      </c>
      <c r="AD353" s="300" t="s">
        <v>1055</v>
      </c>
      <c r="AE353" s="300" t="s">
        <v>974</v>
      </c>
      <c r="AF353" s="301">
        <f>AE353-AD353</f>
        <v>4</v>
      </c>
      <c r="AG353" s="302">
        <f>IF(AI353="SI", 0,J353)</f>
        <v>24</v>
      </c>
      <c r="AH353" s="303">
        <f>AG353*AF353</f>
        <v>96</v>
      </c>
      <c r="AI353" s="304" t="s">
        <v>131</v>
      </c>
    </row>
    <row r="354" spans="1:35" x14ac:dyDescent="0.2">
      <c r="A354" s="108">
        <v>2021</v>
      </c>
      <c r="B354" s="108">
        <v>266</v>
      </c>
      <c r="C354" s="109" t="s">
        <v>870</v>
      </c>
      <c r="D354" s="297" t="s">
        <v>1058</v>
      </c>
      <c r="E354" s="109" t="s">
        <v>930</v>
      </c>
      <c r="F354" s="298" t="s">
        <v>1059</v>
      </c>
      <c r="G354" s="112">
        <v>13.45</v>
      </c>
      <c r="H354" s="112">
        <v>2.4500000000000002</v>
      </c>
      <c r="I354" s="107" t="s">
        <v>121</v>
      </c>
      <c r="J354" s="112">
        <f>IF(I354="SI", G354-H354,G354)</f>
        <v>11</v>
      </c>
      <c r="K354" s="299" t="s">
        <v>432</v>
      </c>
      <c r="L354" s="108">
        <v>2021</v>
      </c>
      <c r="M354" s="108">
        <v>2823</v>
      </c>
      <c r="N354" s="109" t="s">
        <v>1036</v>
      </c>
      <c r="O354" s="111" t="s">
        <v>213</v>
      </c>
      <c r="P354" s="109" t="s">
        <v>214</v>
      </c>
      <c r="Q354" s="109" t="s">
        <v>214</v>
      </c>
      <c r="R354" s="108">
        <v>4</v>
      </c>
      <c r="S354" s="111" t="s">
        <v>126</v>
      </c>
      <c r="T354" s="108">
        <v>1050103</v>
      </c>
      <c r="U354" s="108">
        <v>2010</v>
      </c>
      <c r="V354" s="108">
        <v>1476</v>
      </c>
      <c r="W354" s="108">
        <v>2</v>
      </c>
      <c r="X354" s="113">
        <v>2021</v>
      </c>
      <c r="Y354" s="113">
        <v>362</v>
      </c>
      <c r="Z354" s="113">
        <v>0</v>
      </c>
      <c r="AA354" s="114" t="s">
        <v>974</v>
      </c>
      <c r="AB354" s="108">
        <v>600</v>
      </c>
      <c r="AC354" s="109" t="s">
        <v>1060</v>
      </c>
      <c r="AD354" s="300" t="s">
        <v>1055</v>
      </c>
      <c r="AE354" s="300" t="s">
        <v>1061</v>
      </c>
      <c r="AF354" s="301">
        <f>AE354-AD354</f>
        <v>16</v>
      </c>
      <c r="AG354" s="302">
        <f>IF(AI354="SI", 0,J354)</f>
        <v>11</v>
      </c>
      <c r="AH354" s="303">
        <f>AG354*AF354</f>
        <v>176</v>
      </c>
      <c r="AI354" s="304" t="s">
        <v>131</v>
      </c>
    </row>
    <row r="355" spans="1:35" x14ac:dyDescent="0.2">
      <c r="A355" s="108">
        <v>2021</v>
      </c>
      <c r="B355" s="108">
        <v>267</v>
      </c>
      <c r="C355" s="109" t="s">
        <v>870</v>
      </c>
      <c r="D355" s="297" t="s">
        <v>1062</v>
      </c>
      <c r="E355" s="109" t="s">
        <v>930</v>
      </c>
      <c r="F355" s="298" t="s">
        <v>1063</v>
      </c>
      <c r="G355" s="112">
        <v>13.45</v>
      </c>
      <c r="H355" s="112">
        <v>2.4500000000000002</v>
      </c>
      <c r="I355" s="107" t="s">
        <v>121</v>
      </c>
      <c r="J355" s="112">
        <f>IF(I355="SI", G355-H355,G355)</f>
        <v>11</v>
      </c>
      <c r="K355" s="299" t="s">
        <v>432</v>
      </c>
      <c r="L355" s="108">
        <v>2021</v>
      </c>
      <c r="M355" s="108">
        <v>2817</v>
      </c>
      <c r="N355" s="109" t="s">
        <v>1036</v>
      </c>
      <c r="O355" s="111" t="s">
        <v>213</v>
      </c>
      <c r="P355" s="109" t="s">
        <v>214</v>
      </c>
      <c r="Q355" s="109" t="s">
        <v>214</v>
      </c>
      <c r="R355" s="108">
        <v>2</v>
      </c>
      <c r="S355" s="111" t="s">
        <v>138</v>
      </c>
      <c r="T355" s="108">
        <v>1060203</v>
      </c>
      <c r="U355" s="108">
        <v>2340</v>
      </c>
      <c r="V355" s="108">
        <v>1829</v>
      </c>
      <c r="W355" s="108">
        <v>2</v>
      </c>
      <c r="X355" s="113">
        <v>2021</v>
      </c>
      <c r="Y355" s="113">
        <v>352</v>
      </c>
      <c r="Z355" s="113">
        <v>0</v>
      </c>
      <c r="AA355" s="114" t="s">
        <v>972</v>
      </c>
      <c r="AB355" s="108">
        <v>564</v>
      </c>
      <c r="AC355" s="109" t="s">
        <v>973</v>
      </c>
      <c r="AD355" s="300" t="s">
        <v>1055</v>
      </c>
      <c r="AE355" s="300" t="s">
        <v>974</v>
      </c>
      <c r="AF355" s="301">
        <f>AE355-AD355</f>
        <v>4</v>
      </c>
      <c r="AG355" s="302">
        <f>IF(AI355="SI", 0,J355)</f>
        <v>11</v>
      </c>
      <c r="AH355" s="303">
        <f>AG355*AF355</f>
        <v>44</v>
      </c>
      <c r="AI355" s="304" t="s">
        <v>131</v>
      </c>
    </row>
    <row r="356" spans="1:35" x14ac:dyDescent="0.2">
      <c r="A356" s="108">
        <v>2021</v>
      </c>
      <c r="B356" s="108">
        <v>268</v>
      </c>
      <c r="C356" s="109" t="s">
        <v>870</v>
      </c>
      <c r="D356" s="297" t="s">
        <v>1064</v>
      </c>
      <c r="E356" s="109" t="s">
        <v>930</v>
      </c>
      <c r="F356" s="298" t="s">
        <v>1065</v>
      </c>
      <c r="G356" s="112">
        <v>64.64</v>
      </c>
      <c r="H356" s="112">
        <v>11.64</v>
      </c>
      <c r="I356" s="107" t="s">
        <v>121</v>
      </c>
      <c r="J356" s="112">
        <f>IF(I356="SI", G356-H356,G356)</f>
        <v>53</v>
      </c>
      <c r="K356" s="299" t="s">
        <v>432</v>
      </c>
      <c r="L356" s="108">
        <v>2021</v>
      </c>
      <c r="M356" s="108">
        <v>2815</v>
      </c>
      <c r="N356" s="109" t="s">
        <v>1036</v>
      </c>
      <c r="O356" s="111" t="s">
        <v>213</v>
      </c>
      <c r="P356" s="109" t="s">
        <v>214</v>
      </c>
      <c r="Q356" s="109" t="s">
        <v>214</v>
      </c>
      <c r="R356" s="108">
        <v>4</v>
      </c>
      <c r="S356" s="111" t="s">
        <v>126</v>
      </c>
      <c r="T356" s="108">
        <v>1040203</v>
      </c>
      <c r="U356" s="108">
        <v>1570</v>
      </c>
      <c r="V356" s="108">
        <v>1366</v>
      </c>
      <c r="W356" s="108">
        <v>2</v>
      </c>
      <c r="X356" s="113">
        <v>2021</v>
      </c>
      <c r="Y356" s="113">
        <v>364</v>
      </c>
      <c r="Z356" s="113">
        <v>0</v>
      </c>
      <c r="AA356" s="114" t="s">
        <v>936</v>
      </c>
      <c r="AB356" s="108">
        <v>519</v>
      </c>
      <c r="AC356" s="109" t="s">
        <v>936</v>
      </c>
      <c r="AD356" s="300" t="s">
        <v>1055</v>
      </c>
      <c r="AE356" s="300" t="s">
        <v>938</v>
      </c>
      <c r="AF356" s="301">
        <f>AE356-AD356</f>
        <v>-17</v>
      </c>
      <c r="AG356" s="302">
        <f>IF(AI356="SI", 0,J356)</f>
        <v>53</v>
      </c>
      <c r="AH356" s="303">
        <f>AG356*AF356</f>
        <v>-901</v>
      </c>
      <c r="AI356" s="304" t="s">
        <v>131</v>
      </c>
    </row>
    <row r="357" spans="1:35" x14ac:dyDescent="0.2">
      <c r="A357" s="108">
        <v>2021</v>
      </c>
      <c r="B357" s="108">
        <v>269</v>
      </c>
      <c r="C357" s="109" t="s">
        <v>870</v>
      </c>
      <c r="D357" s="297" t="s">
        <v>1066</v>
      </c>
      <c r="E357" s="109" t="s">
        <v>930</v>
      </c>
      <c r="F357" s="298" t="s">
        <v>1067</v>
      </c>
      <c r="G357" s="112">
        <v>48.89</v>
      </c>
      <c r="H357" s="112">
        <v>8.89</v>
      </c>
      <c r="I357" s="107" t="s">
        <v>121</v>
      </c>
      <c r="J357" s="112">
        <f>IF(I357="SI", G357-H357,G357)</f>
        <v>40</v>
      </c>
      <c r="K357" s="299" t="s">
        <v>432</v>
      </c>
      <c r="L357" s="108">
        <v>2021</v>
      </c>
      <c r="M357" s="108">
        <v>2816</v>
      </c>
      <c r="N357" s="109" t="s">
        <v>1036</v>
      </c>
      <c r="O357" s="111" t="s">
        <v>213</v>
      </c>
      <c r="P357" s="109" t="s">
        <v>214</v>
      </c>
      <c r="Q357" s="109" t="s">
        <v>214</v>
      </c>
      <c r="R357" s="108">
        <v>2</v>
      </c>
      <c r="S357" s="111" t="s">
        <v>138</v>
      </c>
      <c r="T357" s="108">
        <v>1060203</v>
      </c>
      <c r="U357" s="108">
        <v>2340</v>
      </c>
      <c r="V357" s="108">
        <v>1829</v>
      </c>
      <c r="W357" s="108">
        <v>2</v>
      </c>
      <c r="X357" s="113">
        <v>2021</v>
      </c>
      <c r="Y357" s="113">
        <v>352</v>
      </c>
      <c r="Z357" s="113">
        <v>0</v>
      </c>
      <c r="AA357" s="114" t="s">
        <v>972</v>
      </c>
      <c r="AB357" s="108">
        <v>564</v>
      </c>
      <c r="AC357" s="109" t="s">
        <v>973</v>
      </c>
      <c r="AD357" s="300" t="s">
        <v>1055</v>
      </c>
      <c r="AE357" s="300" t="s">
        <v>974</v>
      </c>
      <c r="AF357" s="301">
        <f>AE357-AD357</f>
        <v>4</v>
      </c>
      <c r="AG357" s="302">
        <f>IF(AI357="SI", 0,J357)</f>
        <v>40</v>
      </c>
      <c r="AH357" s="303">
        <f>AG357*AF357</f>
        <v>160</v>
      </c>
      <c r="AI357" s="304" t="s">
        <v>131</v>
      </c>
    </row>
    <row r="358" spans="1:35" x14ac:dyDescent="0.2">
      <c r="A358" s="108">
        <v>2021</v>
      </c>
      <c r="B358" s="108">
        <v>270</v>
      </c>
      <c r="C358" s="109" t="s">
        <v>870</v>
      </c>
      <c r="D358" s="297" t="s">
        <v>1068</v>
      </c>
      <c r="E358" s="109" t="s">
        <v>930</v>
      </c>
      <c r="F358" s="298" t="s">
        <v>1069</v>
      </c>
      <c r="G358" s="112">
        <v>577.03</v>
      </c>
      <c r="H358" s="112">
        <v>104.03</v>
      </c>
      <c r="I358" s="107" t="s">
        <v>121</v>
      </c>
      <c r="J358" s="112">
        <f>IF(I358="SI", G358-H358,G358)</f>
        <v>473</v>
      </c>
      <c r="K358" s="299" t="s">
        <v>432</v>
      </c>
      <c r="L358" s="108">
        <v>2021</v>
      </c>
      <c r="M358" s="108">
        <v>2820</v>
      </c>
      <c r="N358" s="109" t="s">
        <v>1036</v>
      </c>
      <c r="O358" s="111" t="s">
        <v>213</v>
      </c>
      <c r="P358" s="109" t="s">
        <v>214</v>
      </c>
      <c r="Q358" s="109" t="s">
        <v>214</v>
      </c>
      <c r="R358" s="108">
        <v>1</v>
      </c>
      <c r="S358" s="111" t="s">
        <v>166</v>
      </c>
      <c r="T358" s="108">
        <v>1010203</v>
      </c>
      <c r="U358" s="108">
        <v>140</v>
      </c>
      <c r="V358" s="108">
        <v>1043</v>
      </c>
      <c r="W358" s="108">
        <v>2</v>
      </c>
      <c r="X358" s="113">
        <v>2021</v>
      </c>
      <c r="Y358" s="113">
        <v>133</v>
      </c>
      <c r="Z358" s="113">
        <v>0</v>
      </c>
      <c r="AA358" s="114" t="s">
        <v>972</v>
      </c>
      <c r="AB358" s="108">
        <v>555</v>
      </c>
      <c r="AC358" s="109" t="s">
        <v>973</v>
      </c>
      <c r="AD358" s="300" t="s">
        <v>1055</v>
      </c>
      <c r="AE358" s="300" t="s">
        <v>974</v>
      </c>
      <c r="AF358" s="301">
        <f>AE358-AD358</f>
        <v>4</v>
      </c>
      <c r="AG358" s="302">
        <f>IF(AI358="SI", 0,J358)</f>
        <v>473</v>
      </c>
      <c r="AH358" s="303">
        <f>AG358*AF358</f>
        <v>1892</v>
      </c>
      <c r="AI358" s="304" t="s">
        <v>131</v>
      </c>
    </row>
    <row r="359" spans="1:35" x14ac:dyDescent="0.2">
      <c r="A359" s="108">
        <v>2021</v>
      </c>
      <c r="B359" s="108">
        <v>271</v>
      </c>
      <c r="C359" s="109" t="s">
        <v>870</v>
      </c>
      <c r="D359" s="297" t="s">
        <v>1070</v>
      </c>
      <c r="E359" s="109" t="s">
        <v>930</v>
      </c>
      <c r="F359" s="298" t="s">
        <v>1071</v>
      </c>
      <c r="G359" s="112">
        <v>406.16</v>
      </c>
      <c r="H359" s="112">
        <v>73.16</v>
      </c>
      <c r="I359" s="107" t="s">
        <v>121</v>
      </c>
      <c r="J359" s="112">
        <f>IF(I359="SI", G359-H359,G359)</f>
        <v>333</v>
      </c>
      <c r="K359" s="299" t="s">
        <v>432</v>
      </c>
      <c r="L359" s="108">
        <v>2021</v>
      </c>
      <c r="M359" s="108">
        <v>2824</v>
      </c>
      <c r="N359" s="109" t="s">
        <v>1036</v>
      </c>
      <c r="O359" s="111" t="s">
        <v>213</v>
      </c>
      <c r="P359" s="109" t="s">
        <v>214</v>
      </c>
      <c r="Q359" s="109" t="s">
        <v>214</v>
      </c>
      <c r="R359" s="108">
        <v>4</v>
      </c>
      <c r="S359" s="111" t="s">
        <v>126</v>
      </c>
      <c r="T359" s="108">
        <v>1100403</v>
      </c>
      <c r="U359" s="108">
        <v>4100</v>
      </c>
      <c r="V359" s="108">
        <v>1574</v>
      </c>
      <c r="W359" s="108">
        <v>2</v>
      </c>
      <c r="X359" s="113">
        <v>2021</v>
      </c>
      <c r="Y359" s="113">
        <v>120</v>
      </c>
      <c r="Z359" s="113">
        <v>0</v>
      </c>
      <c r="AA359" s="114" t="s">
        <v>936</v>
      </c>
      <c r="AB359" s="108">
        <v>510</v>
      </c>
      <c r="AC359" s="109" t="s">
        <v>936</v>
      </c>
      <c r="AD359" s="300" t="s">
        <v>1055</v>
      </c>
      <c r="AE359" s="300" t="s">
        <v>938</v>
      </c>
      <c r="AF359" s="301">
        <f>AE359-AD359</f>
        <v>-17</v>
      </c>
      <c r="AG359" s="302">
        <f>IF(AI359="SI", 0,J359)</f>
        <v>333</v>
      </c>
      <c r="AH359" s="303">
        <f>AG359*AF359</f>
        <v>-5661</v>
      </c>
      <c r="AI359" s="304" t="s">
        <v>131</v>
      </c>
    </row>
    <row r="360" spans="1:35" x14ac:dyDescent="0.2">
      <c r="A360" s="108">
        <v>2021</v>
      </c>
      <c r="B360" s="108">
        <v>272</v>
      </c>
      <c r="C360" s="109" t="s">
        <v>870</v>
      </c>
      <c r="D360" s="297" t="s">
        <v>1072</v>
      </c>
      <c r="E360" s="109" t="s">
        <v>930</v>
      </c>
      <c r="F360" s="298" t="s">
        <v>1073</v>
      </c>
      <c r="G360" s="112">
        <v>424.58</v>
      </c>
      <c r="H360" s="112">
        <v>76.58</v>
      </c>
      <c r="I360" s="107" t="s">
        <v>121</v>
      </c>
      <c r="J360" s="112">
        <f>IF(I360="SI", G360-H360,G360)</f>
        <v>348</v>
      </c>
      <c r="K360" s="299" t="s">
        <v>432</v>
      </c>
      <c r="L360" s="108">
        <v>2021</v>
      </c>
      <c r="M360" s="108">
        <v>2818</v>
      </c>
      <c r="N360" s="109" t="s">
        <v>1036</v>
      </c>
      <c r="O360" s="111" t="s">
        <v>213</v>
      </c>
      <c r="P360" s="109" t="s">
        <v>214</v>
      </c>
      <c r="Q360" s="109" t="s">
        <v>214</v>
      </c>
      <c r="R360" s="108">
        <v>2</v>
      </c>
      <c r="S360" s="111" t="s">
        <v>138</v>
      </c>
      <c r="T360" s="108">
        <v>1060203</v>
      </c>
      <c r="U360" s="108">
        <v>2340</v>
      </c>
      <c r="V360" s="108">
        <v>1829</v>
      </c>
      <c r="W360" s="108">
        <v>2</v>
      </c>
      <c r="X360" s="113">
        <v>2021</v>
      </c>
      <c r="Y360" s="113">
        <v>101</v>
      </c>
      <c r="Z360" s="113">
        <v>0</v>
      </c>
      <c r="AA360" s="114" t="s">
        <v>972</v>
      </c>
      <c r="AB360" s="108">
        <v>563</v>
      </c>
      <c r="AC360" s="109" t="s">
        <v>973</v>
      </c>
      <c r="AD360" s="300" t="s">
        <v>1055</v>
      </c>
      <c r="AE360" s="300" t="s">
        <v>974</v>
      </c>
      <c r="AF360" s="301">
        <f>AE360-AD360</f>
        <v>4</v>
      </c>
      <c r="AG360" s="302">
        <f>IF(AI360="SI", 0,J360)</f>
        <v>348</v>
      </c>
      <c r="AH360" s="303">
        <f>AG360*AF360</f>
        <v>1392</v>
      </c>
      <c r="AI360" s="304" t="s">
        <v>131</v>
      </c>
    </row>
    <row r="361" spans="1:35" x14ac:dyDescent="0.2">
      <c r="A361" s="108">
        <v>2021</v>
      </c>
      <c r="B361" s="108">
        <v>273</v>
      </c>
      <c r="C361" s="109" t="s">
        <v>870</v>
      </c>
      <c r="D361" s="297" t="s">
        <v>256</v>
      </c>
      <c r="E361" s="109" t="s">
        <v>215</v>
      </c>
      <c r="F361" s="298" t="s">
        <v>1074</v>
      </c>
      <c r="G361" s="112">
        <v>8881.6</v>
      </c>
      <c r="H361" s="112">
        <v>1601.6</v>
      </c>
      <c r="I361" s="107" t="s">
        <v>121</v>
      </c>
      <c r="J361" s="112">
        <f>IF(I361="SI", G361-H361,G361)</f>
        <v>7280</v>
      </c>
      <c r="K361" s="299" t="s">
        <v>1075</v>
      </c>
      <c r="L361" s="108">
        <v>2021</v>
      </c>
      <c r="M361" s="108">
        <v>0</v>
      </c>
      <c r="N361" s="109" t="s">
        <v>870</v>
      </c>
      <c r="O361" s="111" t="s">
        <v>1076</v>
      </c>
      <c r="P361" s="109" t="s">
        <v>1077</v>
      </c>
      <c r="Q361" s="109" t="s">
        <v>1078</v>
      </c>
      <c r="R361" s="108">
        <v>2</v>
      </c>
      <c r="S361" s="111" t="s">
        <v>138</v>
      </c>
      <c r="T361" s="108">
        <v>2090106</v>
      </c>
      <c r="U361" s="108">
        <v>8580</v>
      </c>
      <c r="V361" s="108">
        <v>3070</v>
      </c>
      <c r="W361" s="108">
        <v>99</v>
      </c>
      <c r="X361" s="113">
        <v>2020</v>
      </c>
      <c r="Y361" s="113">
        <v>191</v>
      </c>
      <c r="Z361" s="113">
        <v>0</v>
      </c>
      <c r="AA361" s="114" t="s">
        <v>125</v>
      </c>
      <c r="AB361" s="108">
        <v>520</v>
      </c>
      <c r="AC361" s="109" t="s">
        <v>936</v>
      </c>
      <c r="AD361" s="300" t="s">
        <v>1079</v>
      </c>
      <c r="AE361" s="300" t="s">
        <v>1013</v>
      </c>
      <c r="AF361" s="301">
        <f>AE361-AD361</f>
        <v>-21</v>
      </c>
      <c r="AG361" s="302">
        <f>IF(AI361="SI", 0,J361)</f>
        <v>7280</v>
      </c>
      <c r="AH361" s="303">
        <f>AG361*AF361</f>
        <v>-152880</v>
      </c>
      <c r="AI361" s="304" t="s">
        <v>131</v>
      </c>
    </row>
    <row r="362" spans="1:35" x14ac:dyDescent="0.2">
      <c r="A362" s="108">
        <v>2021</v>
      </c>
      <c r="B362" s="108">
        <v>274</v>
      </c>
      <c r="C362" s="109" t="s">
        <v>871</v>
      </c>
      <c r="D362" s="297" t="s">
        <v>1080</v>
      </c>
      <c r="E362" s="109" t="s">
        <v>999</v>
      </c>
      <c r="F362" s="298" t="s">
        <v>1081</v>
      </c>
      <c r="G362" s="112">
        <v>36.6</v>
      </c>
      <c r="H362" s="112">
        <v>6.6</v>
      </c>
      <c r="I362" s="107" t="s">
        <v>121</v>
      </c>
      <c r="J362" s="112">
        <f>IF(I362="SI", G362-H362,G362)</f>
        <v>30</v>
      </c>
      <c r="K362" s="299" t="s">
        <v>125</v>
      </c>
      <c r="L362" s="108">
        <v>2021</v>
      </c>
      <c r="M362" s="108">
        <v>2673</v>
      </c>
      <c r="N362" s="109" t="s">
        <v>837</v>
      </c>
      <c r="O362" s="111" t="s">
        <v>363</v>
      </c>
      <c r="P362" s="109" t="s">
        <v>364</v>
      </c>
      <c r="Q362" s="109" t="s">
        <v>125</v>
      </c>
      <c r="R362" s="108" t="s">
        <v>365</v>
      </c>
      <c r="S362" s="111" t="s">
        <v>365</v>
      </c>
      <c r="T362" s="108"/>
      <c r="U362" s="108">
        <v>0</v>
      </c>
      <c r="V362" s="108">
        <v>0</v>
      </c>
      <c r="W362" s="108">
        <v>0</v>
      </c>
      <c r="X362" s="113">
        <v>0</v>
      </c>
      <c r="Y362" s="113">
        <v>0</v>
      </c>
      <c r="Z362" s="113">
        <v>0</v>
      </c>
      <c r="AA362" s="114" t="s">
        <v>125</v>
      </c>
      <c r="AB362" s="108">
        <v>0</v>
      </c>
      <c r="AC362" s="109" t="s">
        <v>871</v>
      </c>
      <c r="AD362" s="300" t="s">
        <v>1082</v>
      </c>
      <c r="AE362" s="300" t="s">
        <v>871</v>
      </c>
      <c r="AF362" s="301">
        <f>AE362-AD362</f>
        <v>-16</v>
      </c>
      <c r="AG362" s="302">
        <f>IF(AI362="SI", 0,J362)</f>
        <v>30</v>
      </c>
      <c r="AH362" s="303">
        <f>AG362*AF362</f>
        <v>-480</v>
      </c>
      <c r="AI362" s="304" t="s">
        <v>131</v>
      </c>
    </row>
    <row r="363" spans="1:35" x14ac:dyDescent="0.2">
      <c r="A363" s="108">
        <v>2021</v>
      </c>
      <c r="B363" s="108">
        <v>275</v>
      </c>
      <c r="C363" s="109" t="s">
        <v>936</v>
      </c>
      <c r="D363" s="297" t="s">
        <v>1083</v>
      </c>
      <c r="E363" s="109" t="s">
        <v>930</v>
      </c>
      <c r="F363" s="298" t="s">
        <v>1084</v>
      </c>
      <c r="G363" s="112">
        <v>324.39</v>
      </c>
      <c r="H363" s="112">
        <v>58.39</v>
      </c>
      <c r="I363" s="107" t="s">
        <v>121</v>
      </c>
      <c r="J363" s="112">
        <f>IF(I363="SI", G363-H363,G363)</f>
        <v>266</v>
      </c>
      <c r="K363" s="299" t="s">
        <v>432</v>
      </c>
      <c r="L363" s="108">
        <v>2021</v>
      </c>
      <c r="M363" s="108">
        <v>2825</v>
      </c>
      <c r="N363" s="109" t="s">
        <v>1036</v>
      </c>
      <c r="O363" s="111" t="s">
        <v>213</v>
      </c>
      <c r="P363" s="109" t="s">
        <v>214</v>
      </c>
      <c r="Q363" s="109" t="s">
        <v>214</v>
      </c>
      <c r="R363" s="108">
        <v>4</v>
      </c>
      <c r="S363" s="111" t="s">
        <v>126</v>
      </c>
      <c r="T363" s="108">
        <v>1040103</v>
      </c>
      <c r="U363" s="108">
        <v>1460</v>
      </c>
      <c r="V363" s="108">
        <v>1346</v>
      </c>
      <c r="W363" s="108">
        <v>2</v>
      </c>
      <c r="X363" s="113">
        <v>2021</v>
      </c>
      <c r="Y363" s="113">
        <v>363</v>
      </c>
      <c r="Z363" s="113">
        <v>0</v>
      </c>
      <c r="AA363" s="114" t="s">
        <v>936</v>
      </c>
      <c r="AB363" s="108">
        <v>518</v>
      </c>
      <c r="AC363" s="109" t="s">
        <v>936</v>
      </c>
      <c r="AD363" s="300" t="s">
        <v>1055</v>
      </c>
      <c r="AE363" s="300" t="s">
        <v>938</v>
      </c>
      <c r="AF363" s="301">
        <f>AE363-AD363</f>
        <v>-17</v>
      </c>
      <c r="AG363" s="302">
        <f>IF(AI363="SI", 0,J363)</f>
        <v>266</v>
      </c>
      <c r="AH363" s="303">
        <f>AG363*AF363</f>
        <v>-4522</v>
      </c>
      <c r="AI363" s="304" t="s">
        <v>131</v>
      </c>
    </row>
    <row r="364" spans="1:35" x14ac:dyDescent="0.2">
      <c r="A364" s="108">
        <v>2021</v>
      </c>
      <c r="B364" s="108">
        <v>276</v>
      </c>
      <c r="C364" s="109" t="s">
        <v>936</v>
      </c>
      <c r="D364" s="297" t="s">
        <v>1085</v>
      </c>
      <c r="E364" s="109" t="s">
        <v>985</v>
      </c>
      <c r="F364" s="298" t="s">
        <v>1086</v>
      </c>
      <c r="G364" s="112">
        <v>488</v>
      </c>
      <c r="H364" s="112">
        <v>88</v>
      </c>
      <c r="I364" s="107" t="s">
        <v>121</v>
      </c>
      <c r="J364" s="112">
        <f>IF(I364="SI", G364-H364,G364)</f>
        <v>400</v>
      </c>
      <c r="K364" s="299" t="s">
        <v>1087</v>
      </c>
      <c r="L364" s="108">
        <v>2021</v>
      </c>
      <c r="M364" s="108">
        <v>2960</v>
      </c>
      <c r="N364" s="109" t="s">
        <v>985</v>
      </c>
      <c r="O364" s="111" t="s">
        <v>391</v>
      </c>
      <c r="P364" s="109" t="s">
        <v>392</v>
      </c>
      <c r="Q364" s="109" t="s">
        <v>125</v>
      </c>
      <c r="R364" s="108">
        <v>1</v>
      </c>
      <c r="S364" s="111" t="s">
        <v>166</v>
      </c>
      <c r="T364" s="108">
        <v>1010203</v>
      </c>
      <c r="U364" s="108">
        <v>140</v>
      </c>
      <c r="V364" s="108">
        <v>1043</v>
      </c>
      <c r="W364" s="108">
        <v>7</v>
      </c>
      <c r="X364" s="113">
        <v>2021</v>
      </c>
      <c r="Y364" s="113">
        <v>236</v>
      </c>
      <c r="Z364" s="113">
        <v>0</v>
      </c>
      <c r="AA364" s="114" t="s">
        <v>972</v>
      </c>
      <c r="AB364" s="108">
        <v>556</v>
      </c>
      <c r="AC364" s="109" t="s">
        <v>973</v>
      </c>
      <c r="AD364" s="300" t="s">
        <v>1088</v>
      </c>
      <c r="AE364" s="300" t="s">
        <v>974</v>
      </c>
      <c r="AF364" s="301">
        <f>AE364-AD364</f>
        <v>-7</v>
      </c>
      <c r="AG364" s="302">
        <f>IF(AI364="SI", 0,J364)</f>
        <v>400</v>
      </c>
      <c r="AH364" s="303">
        <f>AG364*AF364</f>
        <v>-2800</v>
      </c>
      <c r="AI364" s="304" t="s">
        <v>131</v>
      </c>
    </row>
    <row r="365" spans="1:35" x14ac:dyDescent="0.2">
      <c r="A365" s="108">
        <v>2021</v>
      </c>
      <c r="B365" s="108">
        <v>277</v>
      </c>
      <c r="C365" s="109" t="s">
        <v>936</v>
      </c>
      <c r="D365" s="297" t="s">
        <v>1089</v>
      </c>
      <c r="E365" s="109" t="s">
        <v>1090</v>
      </c>
      <c r="F365" s="298" t="s">
        <v>1091</v>
      </c>
      <c r="G365" s="112">
        <v>140.38999999999999</v>
      </c>
      <c r="H365" s="112">
        <v>25.32</v>
      </c>
      <c r="I365" s="107" t="s">
        <v>121</v>
      </c>
      <c r="J365" s="112">
        <f>IF(I365="SI", G365-H365,G365)</f>
        <v>115.07</v>
      </c>
      <c r="K365" s="299" t="s">
        <v>1092</v>
      </c>
      <c r="L365" s="108">
        <v>2021</v>
      </c>
      <c r="M365" s="108">
        <v>2937</v>
      </c>
      <c r="N365" s="109" t="s">
        <v>965</v>
      </c>
      <c r="O365" s="111" t="s">
        <v>145</v>
      </c>
      <c r="P365" s="109" t="s">
        <v>146</v>
      </c>
      <c r="Q365" s="109" t="s">
        <v>147</v>
      </c>
      <c r="R365" s="108">
        <v>2</v>
      </c>
      <c r="S365" s="111" t="s">
        <v>138</v>
      </c>
      <c r="T365" s="108">
        <v>1080102</v>
      </c>
      <c r="U365" s="108">
        <v>2770</v>
      </c>
      <c r="V365" s="108">
        <v>1929</v>
      </c>
      <c r="W365" s="108">
        <v>99</v>
      </c>
      <c r="X365" s="113">
        <v>2021</v>
      </c>
      <c r="Y365" s="113">
        <v>141</v>
      </c>
      <c r="Z365" s="113">
        <v>0</v>
      </c>
      <c r="AA365" s="114" t="s">
        <v>972</v>
      </c>
      <c r="AB365" s="108">
        <v>557</v>
      </c>
      <c r="AC365" s="109" t="s">
        <v>973</v>
      </c>
      <c r="AD365" s="300" t="s">
        <v>1093</v>
      </c>
      <c r="AE365" s="300" t="s">
        <v>974</v>
      </c>
      <c r="AF365" s="301">
        <f>AE365-AD365</f>
        <v>-3</v>
      </c>
      <c r="AG365" s="302">
        <f>IF(AI365="SI", 0,J365)</f>
        <v>115.07</v>
      </c>
      <c r="AH365" s="303">
        <f>AG365*AF365</f>
        <v>-345.21</v>
      </c>
      <c r="AI365" s="304" t="s">
        <v>131</v>
      </c>
    </row>
    <row r="366" spans="1:35" x14ac:dyDescent="0.2">
      <c r="A366" s="108">
        <v>2021</v>
      </c>
      <c r="B366" s="108">
        <v>278</v>
      </c>
      <c r="C366" s="109" t="s">
        <v>936</v>
      </c>
      <c r="D366" s="297" t="s">
        <v>1094</v>
      </c>
      <c r="E366" s="109" t="s">
        <v>945</v>
      </c>
      <c r="F366" s="298" t="s">
        <v>1095</v>
      </c>
      <c r="G366" s="112">
        <v>3312.96</v>
      </c>
      <c r="H366" s="112">
        <v>597.41999999999996</v>
      </c>
      <c r="I366" s="107" t="s">
        <v>121</v>
      </c>
      <c r="J366" s="112">
        <f>IF(I366="SI", G366-H366,G366)</f>
        <v>2715.54</v>
      </c>
      <c r="K366" s="299" t="s">
        <v>282</v>
      </c>
      <c r="L366" s="108">
        <v>2021</v>
      </c>
      <c r="M366" s="108">
        <v>2905</v>
      </c>
      <c r="N366" s="109" t="s">
        <v>1090</v>
      </c>
      <c r="O366" s="111" t="s">
        <v>240</v>
      </c>
      <c r="P366" s="109" t="s">
        <v>241</v>
      </c>
      <c r="Q366" s="109" t="s">
        <v>241</v>
      </c>
      <c r="R366" s="108">
        <v>2</v>
      </c>
      <c r="S366" s="111" t="s">
        <v>138</v>
      </c>
      <c r="T366" s="108">
        <v>1080203</v>
      </c>
      <c r="U366" s="108">
        <v>2890</v>
      </c>
      <c r="V366" s="108">
        <v>1937</v>
      </c>
      <c r="W366" s="108">
        <v>99</v>
      </c>
      <c r="X366" s="113">
        <v>2021</v>
      </c>
      <c r="Y366" s="113">
        <v>355</v>
      </c>
      <c r="Z366" s="113">
        <v>0</v>
      </c>
      <c r="AA366" s="114" t="s">
        <v>972</v>
      </c>
      <c r="AB366" s="108">
        <v>560</v>
      </c>
      <c r="AC366" s="109" t="s">
        <v>973</v>
      </c>
      <c r="AD366" s="300" t="s">
        <v>1096</v>
      </c>
      <c r="AE366" s="300" t="s">
        <v>974</v>
      </c>
      <c r="AF366" s="301">
        <f>AE366-AD366</f>
        <v>-2</v>
      </c>
      <c r="AG366" s="302">
        <f>IF(AI366="SI", 0,J366)</f>
        <v>2715.54</v>
      </c>
      <c r="AH366" s="303">
        <f>AG366*AF366</f>
        <v>-5431.08</v>
      </c>
      <c r="AI366" s="304" t="s">
        <v>131</v>
      </c>
    </row>
    <row r="367" spans="1:35" x14ac:dyDescent="0.2">
      <c r="A367" s="108">
        <v>2021</v>
      </c>
      <c r="B367" s="108">
        <v>279</v>
      </c>
      <c r="C367" s="109" t="s">
        <v>936</v>
      </c>
      <c r="D367" s="297" t="s">
        <v>1097</v>
      </c>
      <c r="E367" s="109" t="s">
        <v>945</v>
      </c>
      <c r="F367" s="298" t="s">
        <v>1098</v>
      </c>
      <c r="G367" s="112">
        <v>140.24</v>
      </c>
      <c r="H367" s="112">
        <v>25.29</v>
      </c>
      <c r="I367" s="107" t="s">
        <v>121</v>
      </c>
      <c r="J367" s="112">
        <f>IF(I367="SI", G367-H367,G367)</f>
        <v>114.95000000000002</v>
      </c>
      <c r="K367" s="299" t="s">
        <v>282</v>
      </c>
      <c r="L367" s="108">
        <v>2021</v>
      </c>
      <c r="M367" s="108">
        <v>2908</v>
      </c>
      <c r="N367" s="109" t="s">
        <v>1090</v>
      </c>
      <c r="O367" s="111" t="s">
        <v>240</v>
      </c>
      <c r="P367" s="109" t="s">
        <v>241</v>
      </c>
      <c r="Q367" s="109" t="s">
        <v>241</v>
      </c>
      <c r="R367" s="108">
        <v>1</v>
      </c>
      <c r="S367" s="111" t="s">
        <v>166</v>
      </c>
      <c r="T367" s="108">
        <v>1010203</v>
      </c>
      <c r="U367" s="108">
        <v>140</v>
      </c>
      <c r="V367" s="108">
        <v>1043</v>
      </c>
      <c r="W367" s="108">
        <v>2</v>
      </c>
      <c r="X367" s="113">
        <v>2021</v>
      </c>
      <c r="Y367" s="113">
        <v>346</v>
      </c>
      <c r="Z367" s="113">
        <v>0</v>
      </c>
      <c r="AA367" s="114" t="s">
        <v>972</v>
      </c>
      <c r="AB367" s="108">
        <v>553</v>
      </c>
      <c r="AC367" s="109" t="s">
        <v>973</v>
      </c>
      <c r="AD367" s="300" t="s">
        <v>1093</v>
      </c>
      <c r="AE367" s="300" t="s">
        <v>974</v>
      </c>
      <c r="AF367" s="301">
        <f>AE367-AD367</f>
        <v>-3</v>
      </c>
      <c r="AG367" s="302">
        <f>IF(AI367="SI", 0,J367)</f>
        <v>114.95000000000002</v>
      </c>
      <c r="AH367" s="303">
        <f>AG367*AF367</f>
        <v>-344.85</v>
      </c>
      <c r="AI367" s="304" t="s">
        <v>131</v>
      </c>
    </row>
    <row r="368" spans="1:35" x14ac:dyDescent="0.2">
      <c r="A368" s="108">
        <v>2021</v>
      </c>
      <c r="B368" s="108">
        <v>280</v>
      </c>
      <c r="C368" s="109" t="s">
        <v>936</v>
      </c>
      <c r="D368" s="297" t="s">
        <v>1099</v>
      </c>
      <c r="E368" s="109" t="s">
        <v>945</v>
      </c>
      <c r="F368" s="298" t="s">
        <v>1100</v>
      </c>
      <c r="G368" s="112">
        <v>216.79</v>
      </c>
      <c r="H368" s="112">
        <v>39.090000000000003</v>
      </c>
      <c r="I368" s="107" t="s">
        <v>121</v>
      </c>
      <c r="J368" s="112">
        <f>IF(I368="SI", G368-H368,G368)</f>
        <v>177.7</v>
      </c>
      <c r="K368" s="299" t="s">
        <v>282</v>
      </c>
      <c r="L368" s="108">
        <v>2021</v>
      </c>
      <c r="M368" s="108">
        <v>2907</v>
      </c>
      <c r="N368" s="109" t="s">
        <v>1090</v>
      </c>
      <c r="O368" s="111" t="s">
        <v>240</v>
      </c>
      <c r="P368" s="109" t="s">
        <v>241</v>
      </c>
      <c r="Q368" s="109" t="s">
        <v>241</v>
      </c>
      <c r="R368" s="108">
        <v>2</v>
      </c>
      <c r="S368" s="111" t="s">
        <v>138</v>
      </c>
      <c r="T368" s="108">
        <v>1060203</v>
      </c>
      <c r="U368" s="108">
        <v>2340</v>
      </c>
      <c r="V368" s="108">
        <v>1829</v>
      </c>
      <c r="W368" s="108">
        <v>2</v>
      </c>
      <c r="X368" s="113">
        <v>2021</v>
      </c>
      <c r="Y368" s="113">
        <v>354</v>
      </c>
      <c r="Z368" s="113">
        <v>0</v>
      </c>
      <c r="AA368" s="114" t="s">
        <v>972</v>
      </c>
      <c r="AB368" s="108">
        <v>559</v>
      </c>
      <c r="AC368" s="109" t="s">
        <v>973</v>
      </c>
      <c r="AD368" s="300" t="s">
        <v>1093</v>
      </c>
      <c r="AE368" s="300" t="s">
        <v>974</v>
      </c>
      <c r="AF368" s="301">
        <f>AE368-AD368</f>
        <v>-3</v>
      </c>
      <c r="AG368" s="302">
        <f>IF(AI368="SI", 0,J368)</f>
        <v>177.7</v>
      </c>
      <c r="AH368" s="303">
        <f>AG368*AF368</f>
        <v>-533.09999999999991</v>
      </c>
      <c r="AI368" s="304" t="s">
        <v>131</v>
      </c>
    </row>
    <row r="369" spans="1:35" x14ac:dyDescent="0.2">
      <c r="A369" s="108">
        <v>2021</v>
      </c>
      <c r="B369" s="108">
        <v>281</v>
      </c>
      <c r="C369" s="109" t="s">
        <v>936</v>
      </c>
      <c r="D369" s="297" t="s">
        <v>1101</v>
      </c>
      <c r="E369" s="109" t="s">
        <v>945</v>
      </c>
      <c r="F369" s="298" t="s">
        <v>1102</v>
      </c>
      <c r="G369" s="112">
        <v>22.53</v>
      </c>
      <c r="H369" s="112">
        <v>4.0599999999999996</v>
      </c>
      <c r="I369" s="107" t="s">
        <v>121</v>
      </c>
      <c r="J369" s="112">
        <f>IF(I369="SI", G369-H369,G369)</f>
        <v>18.470000000000002</v>
      </c>
      <c r="K369" s="299" t="s">
        <v>282</v>
      </c>
      <c r="L369" s="108">
        <v>2021</v>
      </c>
      <c r="M369" s="108">
        <v>2903</v>
      </c>
      <c r="N369" s="109" t="s">
        <v>1090</v>
      </c>
      <c r="O369" s="111" t="s">
        <v>240</v>
      </c>
      <c r="P369" s="109" t="s">
        <v>241</v>
      </c>
      <c r="Q369" s="109" t="s">
        <v>241</v>
      </c>
      <c r="R369" s="108">
        <v>1</v>
      </c>
      <c r="S369" s="111" t="s">
        <v>166</v>
      </c>
      <c r="T369" s="108">
        <v>1010203</v>
      </c>
      <c r="U369" s="108">
        <v>140</v>
      </c>
      <c r="V369" s="108">
        <v>1043</v>
      </c>
      <c r="W369" s="108">
        <v>2</v>
      </c>
      <c r="X369" s="113">
        <v>2021</v>
      </c>
      <c r="Y369" s="113">
        <v>346</v>
      </c>
      <c r="Z369" s="113">
        <v>0</v>
      </c>
      <c r="AA369" s="114" t="s">
        <v>972</v>
      </c>
      <c r="AB369" s="108">
        <v>553</v>
      </c>
      <c r="AC369" s="109" t="s">
        <v>973</v>
      </c>
      <c r="AD369" s="300" t="s">
        <v>1096</v>
      </c>
      <c r="AE369" s="300" t="s">
        <v>974</v>
      </c>
      <c r="AF369" s="301">
        <f>AE369-AD369</f>
        <v>-2</v>
      </c>
      <c r="AG369" s="302">
        <f>IF(AI369="SI", 0,J369)</f>
        <v>18.470000000000002</v>
      </c>
      <c r="AH369" s="303">
        <f>AG369*AF369</f>
        <v>-36.940000000000005</v>
      </c>
      <c r="AI369" s="304" t="s">
        <v>131</v>
      </c>
    </row>
    <row r="370" spans="1:35" x14ac:dyDescent="0.2">
      <c r="A370" s="108">
        <v>2021</v>
      </c>
      <c r="B370" s="108">
        <v>282</v>
      </c>
      <c r="C370" s="109" t="s">
        <v>936</v>
      </c>
      <c r="D370" s="297" t="s">
        <v>1103</v>
      </c>
      <c r="E370" s="109" t="s">
        <v>945</v>
      </c>
      <c r="F370" s="298" t="s">
        <v>1104</v>
      </c>
      <c r="G370" s="112">
        <v>379.05</v>
      </c>
      <c r="H370" s="112">
        <v>34.46</v>
      </c>
      <c r="I370" s="107" t="s">
        <v>121</v>
      </c>
      <c r="J370" s="112">
        <f>IF(I370="SI", G370-H370,G370)</f>
        <v>344.59000000000003</v>
      </c>
      <c r="K370" s="299" t="s">
        <v>282</v>
      </c>
      <c r="L370" s="108">
        <v>2021</v>
      </c>
      <c r="M370" s="108">
        <v>2906</v>
      </c>
      <c r="N370" s="109" t="s">
        <v>1090</v>
      </c>
      <c r="O370" s="111" t="s">
        <v>240</v>
      </c>
      <c r="P370" s="109" t="s">
        <v>241</v>
      </c>
      <c r="Q370" s="109" t="s">
        <v>241</v>
      </c>
      <c r="R370" s="108">
        <v>4</v>
      </c>
      <c r="S370" s="111" t="s">
        <v>126</v>
      </c>
      <c r="T370" s="108">
        <v>1040203</v>
      </c>
      <c r="U370" s="108">
        <v>1570</v>
      </c>
      <c r="V370" s="108">
        <v>1366</v>
      </c>
      <c r="W370" s="108">
        <v>2</v>
      </c>
      <c r="X370" s="113">
        <v>2021</v>
      </c>
      <c r="Y370" s="113">
        <v>360</v>
      </c>
      <c r="Z370" s="113">
        <v>0</v>
      </c>
      <c r="AA370" s="114" t="s">
        <v>1105</v>
      </c>
      <c r="AB370" s="108">
        <v>794</v>
      </c>
      <c r="AC370" s="109" t="s">
        <v>1105</v>
      </c>
      <c r="AD370" s="300" t="s">
        <v>1093</v>
      </c>
      <c r="AE370" s="300" t="s">
        <v>1106</v>
      </c>
      <c r="AF370" s="301">
        <f>AE370-AD370</f>
        <v>62</v>
      </c>
      <c r="AG370" s="302">
        <f>IF(AI370="SI", 0,J370)</f>
        <v>344.59000000000003</v>
      </c>
      <c r="AH370" s="303">
        <f>AG370*AF370</f>
        <v>21364.58</v>
      </c>
      <c r="AI370" s="304" t="s">
        <v>131</v>
      </c>
    </row>
    <row r="371" spans="1:35" x14ac:dyDescent="0.2">
      <c r="A371" s="108">
        <v>2021</v>
      </c>
      <c r="B371" s="108">
        <v>282</v>
      </c>
      <c r="C371" s="109" t="s">
        <v>936</v>
      </c>
      <c r="D371" s="297" t="s">
        <v>1103</v>
      </c>
      <c r="E371" s="109" t="s">
        <v>945</v>
      </c>
      <c r="F371" s="298" t="s">
        <v>1104</v>
      </c>
      <c r="G371" s="112">
        <v>121.44</v>
      </c>
      <c r="H371" s="112">
        <v>12.8</v>
      </c>
      <c r="I371" s="107" t="s">
        <v>121</v>
      </c>
      <c r="J371" s="112">
        <f>IF(I371="SI", G371-H371,G371)</f>
        <v>108.64</v>
      </c>
      <c r="K371" s="299" t="s">
        <v>282</v>
      </c>
      <c r="L371" s="108">
        <v>2021</v>
      </c>
      <c r="M371" s="108">
        <v>2906</v>
      </c>
      <c r="N371" s="109" t="s">
        <v>1090</v>
      </c>
      <c r="O371" s="111" t="s">
        <v>240</v>
      </c>
      <c r="P371" s="109" t="s">
        <v>241</v>
      </c>
      <c r="Q371" s="109" t="s">
        <v>241</v>
      </c>
      <c r="R371" s="108">
        <v>4</v>
      </c>
      <c r="S371" s="111" t="s">
        <v>126</v>
      </c>
      <c r="T371" s="108">
        <v>1040103</v>
      </c>
      <c r="U371" s="108">
        <v>1460</v>
      </c>
      <c r="V371" s="108">
        <v>1346</v>
      </c>
      <c r="W371" s="108">
        <v>2</v>
      </c>
      <c r="X371" s="113">
        <v>2021</v>
      </c>
      <c r="Y371" s="113">
        <v>128</v>
      </c>
      <c r="Z371" s="113">
        <v>0</v>
      </c>
      <c r="AA371" s="114" t="s">
        <v>1105</v>
      </c>
      <c r="AB371" s="108">
        <v>795</v>
      </c>
      <c r="AC371" s="109" t="s">
        <v>1105</v>
      </c>
      <c r="AD371" s="300" t="s">
        <v>1093</v>
      </c>
      <c r="AE371" s="300" t="s">
        <v>1106</v>
      </c>
      <c r="AF371" s="301">
        <f>AE371-AD371</f>
        <v>62</v>
      </c>
      <c r="AG371" s="302">
        <f>IF(AI371="SI", 0,J371)</f>
        <v>108.64</v>
      </c>
      <c r="AH371" s="303">
        <f>AG371*AF371</f>
        <v>6735.68</v>
      </c>
      <c r="AI371" s="304" t="s">
        <v>131</v>
      </c>
    </row>
    <row r="372" spans="1:35" x14ac:dyDescent="0.2">
      <c r="A372" s="108">
        <v>2021</v>
      </c>
      <c r="B372" s="108">
        <v>283</v>
      </c>
      <c r="C372" s="109" t="s">
        <v>936</v>
      </c>
      <c r="D372" s="297" t="s">
        <v>1107</v>
      </c>
      <c r="E372" s="109" t="s">
        <v>945</v>
      </c>
      <c r="F372" s="298" t="s">
        <v>1108</v>
      </c>
      <c r="G372" s="112">
        <v>65.489999999999995</v>
      </c>
      <c r="H372" s="112">
        <v>11.81</v>
      </c>
      <c r="I372" s="107" t="s">
        <v>121</v>
      </c>
      <c r="J372" s="112">
        <f>IF(I372="SI", G372-H372,G372)</f>
        <v>53.679999999999993</v>
      </c>
      <c r="K372" s="299" t="s">
        <v>282</v>
      </c>
      <c r="L372" s="108">
        <v>2021</v>
      </c>
      <c r="M372" s="108">
        <v>2904</v>
      </c>
      <c r="N372" s="109" t="s">
        <v>1090</v>
      </c>
      <c r="O372" s="111" t="s">
        <v>240</v>
      </c>
      <c r="P372" s="109" t="s">
        <v>241</v>
      </c>
      <c r="Q372" s="109" t="s">
        <v>241</v>
      </c>
      <c r="R372" s="108">
        <v>4</v>
      </c>
      <c r="S372" s="111" t="s">
        <v>126</v>
      </c>
      <c r="T372" s="108">
        <v>1050103</v>
      </c>
      <c r="U372" s="108">
        <v>2010</v>
      </c>
      <c r="V372" s="108">
        <v>1476</v>
      </c>
      <c r="W372" s="108">
        <v>2</v>
      </c>
      <c r="X372" s="113">
        <v>2021</v>
      </c>
      <c r="Y372" s="113">
        <v>358</v>
      </c>
      <c r="Z372" s="113">
        <v>0</v>
      </c>
      <c r="AA372" s="114" t="s">
        <v>974</v>
      </c>
      <c r="AB372" s="108">
        <v>593</v>
      </c>
      <c r="AC372" s="109" t="s">
        <v>1060</v>
      </c>
      <c r="AD372" s="300" t="s">
        <v>1096</v>
      </c>
      <c r="AE372" s="300" t="s">
        <v>1061</v>
      </c>
      <c r="AF372" s="301">
        <f>AE372-AD372</f>
        <v>10</v>
      </c>
      <c r="AG372" s="302">
        <f>IF(AI372="SI", 0,J372)</f>
        <v>53.679999999999993</v>
      </c>
      <c r="AH372" s="303">
        <f>AG372*AF372</f>
        <v>536.79999999999995</v>
      </c>
      <c r="AI372" s="304" t="s">
        <v>131</v>
      </c>
    </row>
    <row r="373" spans="1:35" x14ac:dyDescent="0.2">
      <c r="A373" s="108">
        <v>2021</v>
      </c>
      <c r="B373" s="108">
        <v>284</v>
      </c>
      <c r="C373" s="109" t="s">
        <v>936</v>
      </c>
      <c r="D373" s="297" t="s">
        <v>1109</v>
      </c>
      <c r="E373" s="109" t="s">
        <v>945</v>
      </c>
      <c r="F373" s="298" t="s">
        <v>1110</v>
      </c>
      <c r="G373" s="112">
        <v>16.34</v>
      </c>
      <c r="H373" s="112">
        <v>2.95</v>
      </c>
      <c r="I373" s="107" t="s">
        <v>121</v>
      </c>
      <c r="J373" s="112">
        <f>IF(I373="SI", G373-H373,G373)</f>
        <v>13.39</v>
      </c>
      <c r="K373" s="299" t="s">
        <v>282</v>
      </c>
      <c r="L373" s="108">
        <v>2021</v>
      </c>
      <c r="M373" s="108">
        <v>2936</v>
      </c>
      <c r="N373" s="109" t="s">
        <v>965</v>
      </c>
      <c r="O373" s="111" t="s">
        <v>240</v>
      </c>
      <c r="P373" s="109" t="s">
        <v>241</v>
      </c>
      <c r="Q373" s="109" t="s">
        <v>241</v>
      </c>
      <c r="R373" s="108">
        <v>2</v>
      </c>
      <c r="S373" s="111" t="s">
        <v>138</v>
      </c>
      <c r="T373" s="108">
        <v>1080203</v>
      </c>
      <c r="U373" s="108">
        <v>2890</v>
      </c>
      <c r="V373" s="108">
        <v>1937</v>
      </c>
      <c r="W373" s="108">
        <v>99</v>
      </c>
      <c r="X373" s="113">
        <v>2021</v>
      </c>
      <c r="Y373" s="113">
        <v>355</v>
      </c>
      <c r="Z373" s="113">
        <v>0</v>
      </c>
      <c r="AA373" s="114" t="s">
        <v>972</v>
      </c>
      <c r="AB373" s="108">
        <v>560</v>
      </c>
      <c r="AC373" s="109" t="s">
        <v>973</v>
      </c>
      <c r="AD373" s="300" t="s">
        <v>1111</v>
      </c>
      <c r="AE373" s="300" t="s">
        <v>974</v>
      </c>
      <c r="AF373" s="301">
        <f>AE373-AD373</f>
        <v>-4</v>
      </c>
      <c r="AG373" s="302">
        <f>IF(AI373="SI", 0,J373)</f>
        <v>13.39</v>
      </c>
      <c r="AH373" s="303">
        <f>AG373*AF373</f>
        <v>-53.56</v>
      </c>
      <c r="AI373" s="304" t="s">
        <v>131</v>
      </c>
    </row>
    <row r="374" spans="1:35" x14ac:dyDescent="0.2">
      <c r="A374" s="108">
        <v>2021</v>
      </c>
      <c r="B374" s="108">
        <v>285</v>
      </c>
      <c r="C374" s="109" t="s">
        <v>972</v>
      </c>
      <c r="D374" s="297" t="s">
        <v>1112</v>
      </c>
      <c r="E374" s="109" t="s">
        <v>936</v>
      </c>
      <c r="F374" s="298" t="s">
        <v>1113</v>
      </c>
      <c r="G374" s="112">
        <v>6594.59</v>
      </c>
      <c r="H374" s="112">
        <v>0</v>
      </c>
      <c r="I374" s="107" t="s">
        <v>131</v>
      </c>
      <c r="J374" s="112">
        <f>IF(I374="SI", G374-H374,G374)</f>
        <v>6594.59</v>
      </c>
      <c r="K374" s="299" t="s">
        <v>1114</v>
      </c>
      <c r="L374" s="108">
        <v>2021</v>
      </c>
      <c r="M374" s="108">
        <v>2996</v>
      </c>
      <c r="N374" s="109" t="s">
        <v>1013</v>
      </c>
      <c r="O374" s="111" t="s">
        <v>1115</v>
      </c>
      <c r="P374" s="109" t="s">
        <v>1116</v>
      </c>
      <c r="Q374" s="109" t="s">
        <v>125</v>
      </c>
      <c r="R374" s="108">
        <v>3</v>
      </c>
      <c r="S374" s="111" t="s">
        <v>176</v>
      </c>
      <c r="T374" s="108">
        <v>1010203</v>
      </c>
      <c r="U374" s="108">
        <v>140</v>
      </c>
      <c r="V374" s="108">
        <v>1048</v>
      </c>
      <c r="W374" s="108">
        <v>99</v>
      </c>
      <c r="X374" s="113">
        <v>2021</v>
      </c>
      <c r="Y374" s="113">
        <v>137</v>
      </c>
      <c r="Z374" s="113">
        <v>0</v>
      </c>
      <c r="AA374" s="114" t="s">
        <v>125</v>
      </c>
      <c r="AB374" s="108">
        <v>0</v>
      </c>
      <c r="AC374" s="109" t="s">
        <v>1044</v>
      </c>
      <c r="AD374" s="300" t="s">
        <v>1060</v>
      </c>
      <c r="AE374" s="300" t="s">
        <v>1044</v>
      </c>
      <c r="AF374" s="301">
        <f>AE374-AD374</f>
        <v>-10</v>
      </c>
      <c r="AG374" s="302">
        <f>IF(AI374="SI", 0,J374)</f>
        <v>6594.59</v>
      </c>
      <c r="AH374" s="303">
        <f>AG374*AF374</f>
        <v>-65945.899999999994</v>
      </c>
      <c r="AI374" s="304" t="s">
        <v>131</v>
      </c>
    </row>
    <row r="375" spans="1:35" x14ac:dyDescent="0.2">
      <c r="A375" s="108">
        <v>2021</v>
      </c>
      <c r="B375" s="108">
        <v>286</v>
      </c>
      <c r="C375" s="109" t="s">
        <v>973</v>
      </c>
      <c r="D375" s="297" t="s">
        <v>1117</v>
      </c>
      <c r="E375" s="109" t="s">
        <v>1082</v>
      </c>
      <c r="F375" s="298" t="s">
        <v>1118</v>
      </c>
      <c r="G375" s="112">
        <v>996.34</v>
      </c>
      <c r="H375" s="112">
        <v>179.67</v>
      </c>
      <c r="I375" s="107" t="s">
        <v>121</v>
      </c>
      <c r="J375" s="112">
        <f>IF(I375="SI", G375-H375,G375)</f>
        <v>816.67000000000007</v>
      </c>
      <c r="K375" s="299" t="s">
        <v>1119</v>
      </c>
      <c r="L375" s="108">
        <v>2021</v>
      </c>
      <c r="M375" s="108">
        <v>3185</v>
      </c>
      <c r="N375" s="109" t="s">
        <v>1120</v>
      </c>
      <c r="O375" s="111" t="s">
        <v>1121</v>
      </c>
      <c r="P375" s="109" t="s">
        <v>1122</v>
      </c>
      <c r="Q375" s="109" t="s">
        <v>125</v>
      </c>
      <c r="R375" s="108">
        <v>1</v>
      </c>
      <c r="S375" s="111" t="s">
        <v>166</v>
      </c>
      <c r="T375" s="108">
        <v>1010203</v>
      </c>
      <c r="U375" s="108">
        <v>140</v>
      </c>
      <c r="V375" s="108">
        <v>1043</v>
      </c>
      <c r="W375" s="108">
        <v>6</v>
      </c>
      <c r="X375" s="113">
        <v>2021</v>
      </c>
      <c r="Y375" s="113">
        <v>102</v>
      </c>
      <c r="Z375" s="113">
        <v>0</v>
      </c>
      <c r="AA375" s="114" t="s">
        <v>1044</v>
      </c>
      <c r="AB375" s="108">
        <v>581</v>
      </c>
      <c r="AC375" s="109" t="s">
        <v>1123</v>
      </c>
      <c r="AD375" s="300" t="s">
        <v>1124</v>
      </c>
      <c r="AE375" s="300" t="s">
        <v>1125</v>
      </c>
      <c r="AF375" s="301">
        <f>AE375-AD375</f>
        <v>73</v>
      </c>
      <c r="AG375" s="302">
        <f>IF(AI375="SI", 0,J375)</f>
        <v>816.67000000000007</v>
      </c>
      <c r="AH375" s="303">
        <f>AG375*AF375</f>
        <v>59616.91</v>
      </c>
      <c r="AI375" s="304" t="s">
        <v>131</v>
      </c>
    </row>
    <row r="376" spans="1:35" x14ac:dyDescent="0.2">
      <c r="A376" s="108">
        <v>2021</v>
      </c>
      <c r="B376" s="108">
        <v>287</v>
      </c>
      <c r="C376" s="109" t="s">
        <v>973</v>
      </c>
      <c r="D376" s="297" t="s">
        <v>1126</v>
      </c>
      <c r="E376" s="109" t="s">
        <v>985</v>
      </c>
      <c r="F376" s="298" t="s">
        <v>1127</v>
      </c>
      <c r="G376" s="112">
        <v>805.2</v>
      </c>
      <c r="H376" s="112">
        <v>145.19999999999999</v>
      </c>
      <c r="I376" s="107" t="s">
        <v>121</v>
      </c>
      <c r="J376" s="112">
        <f>IF(I376="SI", G376-H376,G376)</f>
        <v>660</v>
      </c>
      <c r="K376" s="299" t="s">
        <v>1128</v>
      </c>
      <c r="L376" s="108">
        <v>2021</v>
      </c>
      <c r="M376" s="108">
        <v>3182</v>
      </c>
      <c r="N376" s="109" t="s">
        <v>1120</v>
      </c>
      <c r="O376" s="111" t="s">
        <v>1129</v>
      </c>
      <c r="P376" s="109" t="s">
        <v>1130</v>
      </c>
      <c r="Q376" s="109" t="s">
        <v>125</v>
      </c>
      <c r="R376" s="108">
        <v>1</v>
      </c>
      <c r="S376" s="111" t="s">
        <v>166</v>
      </c>
      <c r="T376" s="108">
        <v>1010203</v>
      </c>
      <c r="U376" s="108">
        <v>140</v>
      </c>
      <c r="V376" s="108">
        <v>1043</v>
      </c>
      <c r="W376" s="108">
        <v>7</v>
      </c>
      <c r="X376" s="113">
        <v>2021</v>
      </c>
      <c r="Y376" s="113">
        <v>110</v>
      </c>
      <c r="Z376" s="113">
        <v>0</v>
      </c>
      <c r="AA376" s="114" t="s">
        <v>1044</v>
      </c>
      <c r="AB376" s="108">
        <v>582</v>
      </c>
      <c r="AC376" s="109" t="s">
        <v>1123</v>
      </c>
      <c r="AD376" s="300" t="s">
        <v>1124</v>
      </c>
      <c r="AE376" s="300" t="s">
        <v>1088</v>
      </c>
      <c r="AF376" s="301">
        <f>AE376-AD376</f>
        <v>-11</v>
      </c>
      <c r="AG376" s="302">
        <f>IF(AI376="SI", 0,J376)</f>
        <v>660</v>
      </c>
      <c r="AH376" s="303">
        <f>AG376*AF376</f>
        <v>-7260</v>
      </c>
      <c r="AI376" s="304" t="s">
        <v>131</v>
      </c>
    </row>
    <row r="377" spans="1:35" x14ac:dyDescent="0.2">
      <c r="A377" s="108">
        <v>2021</v>
      </c>
      <c r="B377" s="108">
        <v>288</v>
      </c>
      <c r="C377" s="109" t="s">
        <v>973</v>
      </c>
      <c r="D377" s="297" t="s">
        <v>1131</v>
      </c>
      <c r="E377" s="109" t="s">
        <v>972</v>
      </c>
      <c r="F377" s="298" t="s">
        <v>1132</v>
      </c>
      <c r="G377" s="112">
        <v>1037</v>
      </c>
      <c r="H377" s="112">
        <v>187</v>
      </c>
      <c r="I377" s="107" t="s">
        <v>121</v>
      </c>
      <c r="J377" s="112">
        <f>IF(I377="SI", G377-H377,G377)</f>
        <v>850</v>
      </c>
      <c r="K377" s="299" t="s">
        <v>1133</v>
      </c>
      <c r="L377" s="108">
        <v>2021</v>
      </c>
      <c r="M377" s="108">
        <v>3183</v>
      </c>
      <c r="N377" s="109" t="s">
        <v>1120</v>
      </c>
      <c r="O377" s="111" t="s">
        <v>1134</v>
      </c>
      <c r="P377" s="109" t="s">
        <v>1135</v>
      </c>
      <c r="Q377" s="109" t="s">
        <v>125</v>
      </c>
      <c r="R377" s="108">
        <v>1</v>
      </c>
      <c r="S377" s="111" t="s">
        <v>166</v>
      </c>
      <c r="T377" s="108">
        <v>1010803</v>
      </c>
      <c r="U377" s="108">
        <v>800</v>
      </c>
      <c r="V377" s="108">
        <v>1053</v>
      </c>
      <c r="W377" s="108">
        <v>99</v>
      </c>
      <c r="X377" s="113">
        <v>2021</v>
      </c>
      <c r="Y377" s="113">
        <v>301</v>
      </c>
      <c r="Z377" s="113">
        <v>0</v>
      </c>
      <c r="AA377" s="114" t="s">
        <v>1044</v>
      </c>
      <c r="AB377" s="108">
        <v>585</v>
      </c>
      <c r="AC377" s="109" t="s">
        <v>1123</v>
      </c>
      <c r="AD377" s="300" t="s">
        <v>1124</v>
      </c>
      <c r="AE377" s="300" t="s">
        <v>1088</v>
      </c>
      <c r="AF377" s="301">
        <f>AE377-AD377</f>
        <v>-11</v>
      </c>
      <c r="AG377" s="302">
        <f>IF(AI377="SI", 0,J377)</f>
        <v>850</v>
      </c>
      <c r="AH377" s="303">
        <f>AG377*AF377</f>
        <v>-9350</v>
      </c>
      <c r="AI377" s="304" t="s">
        <v>131</v>
      </c>
    </row>
    <row r="378" spans="1:35" x14ac:dyDescent="0.2">
      <c r="A378" s="108">
        <v>2021</v>
      </c>
      <c r="B378" s="108">
        <v>289</v>
      </c>
      <c r="C378" s="109" t="s">
        <v>973</v>
      </c>
      <c r="D378" s="297" t="s">
        <v>1136</v>
      </c>
      <c r="E378" s="109" t="s">
        <v>1082</v>
      </c>
      <c r="F378" s="298" t="s">
        <v>1137</v>
      </c>
      <c r="G378" s="112">
        <v>42.02</v>
      </c>
      <c r="H378" s="112">
        <v>7.58</v>
      </c>
      <c r="I378" s="107" t="s">
        <v>121</v>
      </c>
      <c r="J378" s="112">
        <f>IF(I378="SI", G378-H378,G378)</f>
        <v>34.440000000000005</v>
      </c>
      <c r="K378" s="299" t="s">
        <v>1138</v>
      </c>
      <c r="L378" s="108">
        <v>2021</v>
      </c>
      <c r="M378" s="108">
        <v>3179</v>
      </c>
      <c r="N378" s="109" t="s">
        <v>1120</v>
      </c>
      <c r="O378" s="111" t="s">
        <v>467</v>
      </c>
      <c r="P378" s="109" t="s">
        <v>468</v>
      </c>
      <c r="Q378" s="109" t="s">
        <v>125</v>
      </c>
      <c r="R378" s="108">
        <v>2</v>
      </c>
      <c r="S378" s="111" t="s">
        <v>138</v>
      </c>
      <c r="T378" s="108">
        <v>1090602</v>
      </c>
      <c r="U378" s="108">
        <v>3650</v>
      </c>
      <c r="V378" s="108">
        <v>1808</v>
      </c>
      <c r="W378" s="108">
        <v>1</v>
      </c>
      <c r="X378" s="113">
        <v>2021</v>
      </c>
      <c r="Y378" s="113">
        <v>47</v>
      </c>
      <c r="Z378" s="113">
        <v>5</v>
      </c>
      <c r="AA378" s="114" t="s">
        <v>963</v>
      </c>
      <c r="AB378" s="108">
        <v>683</v>
      </c>
      <c r="AC378" s="109" t="s">
        <v>964</v>
      </c>
      <c r="AD378" s="300" t="s">
        <v>1139</v>
      </c>
      <c r="AE378" s="300" t="s">
        <v>966</v>
      </c>
      <c r="AF378" s="301">
        <f>AE378-AD378</f>
        <v>9</v>
      </c>
      <c r="AG378" s="302">
        <f>IF(AI378="SI", 0,J378)</f>
        <v>34.440000000000005</v>
      </c>
      <c r="AH378" s="303">
        <f>AG378*AF378</f>
        <v>309.96000000000004</v>
      </c>
      <c r="AI378" s="304" t="s">
        <v>131</v>
      </c>
    </row>
    <row r="379" spans="1:35" x14ac:dyDescent="0.2">
      <c r="A379" s="108">
        <v>2021</v>
      </c>
      <c r="B379" s="108">
        <v>290</v>
      </c>
      <c r="C379" s="109" t="s">
        <v>973</v>
      </c>
      <c r="D379" s="297" t="s">
        <v>1140</v>
      </c>
      <c r="E379" s="109" t="s">
        <v>985</v>
      </c>
      <c r="F379" s="298" t="s">
        <v>1016</v>
      </c>
      <c r="G379" s="112">
        <v>6609.2</v>
      </c>
      <c r="H379" s="112">
        <v>254.2</v>
      </c>
      <c r="I379" s="107" t="s">
        <v>121</v>
      </c>
      <c r="J379" s="112">
        <f>IF(I379="SI", G379-H379,G379)</f>
        <v>6355</v>
      </c>
      <c r="K379" s="299" t="s">
        <v>122</v>
      </c>
      <c r="L379" s="108">
        <v>2021</v>
      </c>
      <c r="M379" s="108">
        <v>3118</v>
      </c>
      <c r="N379" s="109" t="s">
        <v>1018</v>
      </c>
      <c r="O379" s="111" t="s">
        <v>123</v>
      </c>
      <c r="P379" s="109" t="s">
        <v>124</v>
      </c>
      <c r="Q379" s="109" t="s">
        <v>125</v>
      </c>
      <c r="R379" s="108">
        <v>4</v>
      </c>
      <c r="S379" s="111" t="s">
        <v>126</v>
      </c>
      <c r="T379" s="108">
        <v>1040503</v>
      </c>
      <c r="U379" s="108">
        <v>1900</v>
      </c>
      <c r="V379" s="108">
        <v>1416</v>
      </c>
      <c r="W379" s="108">
        <v>99</v>
      </c>
      <c r="X379" s="113">
        <v>2021</v>
      </c>
      <c r="Y379" s="113">
        <v>226</v>
      </c>
      <c r="Z379" s="113">
        <v>0</v>
      </c>
      <c r="AA379" s="114" t="s">
        <v>974</v>
      </c>
      <c r="AB379" s="108">
        <v>603</v>
      </c>
      <c r="AC379" s="109" t="s">
        <v>1060</v>
      </c>
      <c r="AD379" s="300" t="s">
        <v>1141</v>
      </c>
      <c r="AE379" s="300" t="s">
        <v>1061</v>
      </c>
      <c r="AF379" s="301">
        <f>AE379-AD379</f>
        <v>-4</v>
      </c>
      <c r="AG379" s="302">
        <f>IF(AI379="SI", 0,J379)</f>
        <v>6355</v>
      </c>
      <c r="AH379" s="303">
        <f>AG379*AF379</f>
        <v>-25420</v>
      </c>
      <c r="AI379" s="304" t="s">
        <v>131</v>
      </c>
    </row>
    <row r="380" spans="1:35" x14ac:dyDescent="0.2">
      <c r="A380" s="108">
        <v>2021</v>
      </c>
      <c r="B380" s="108">
        <v>290</v>
      </c>
      <c r="C380" s="109" t="s">
        <v>973</v>
      </c>
      <c r="D380" s="297" t="s">
        <v>1140</v>
      </c>
      <c r="E380" s="109" t="s">
        <v>985</v>
      </c>
      <c r="F380" s="298" t="s">
        <v>1016</v>
      </c>
      <c r="G380" s="112">
        <v>2380.4</v>
      </c>
      <c r="H380" s="112">
        <v>91.55</v>
      </c>
      <c r="I380" s="107" t="s">
        <v>121</v>
      </c>
      <c r="J380" s="112">
        <f>IF(I380="SI", G380-H380,G380)</f>
        <v>2288.85</v>
      </c>
      <c r="K380" s="299" t="s">
        <v>122</v>
      </c>
      <c r="L380" s="108">
        <v>2021</v>
      </c>
      <c r="M380" s="108">
        <v>3118</v>
      </c>
      <c r="N380" s="109" t="s">
        <v>1018</v>
      </c>
      <c r="O380" s="111" t="s">
        <v>123</v>
      </c>
      <c r="P380" s="109" t="s">
        <v>124</v>
      </c>
      <c r="Q380" s="109" t="s">
        <v>125</v>
      </c>
      <c r="R380" s="108">
        <v>4</v>
      </c>
      <c r="S380" s="111" t="s">
        <v>126</v>
      </c>
      <c r="T380" s="108">
        <v>1040503</v>
      </c>
      <c r="U380" s="108">
        <v>1900</v>
      </c>
      <c r="V380" s="108">
        <v>1417</v>
      </c>
      <c r="W380" s="108">
        <v>99</v>
      </c>
      <c r="X380" s="113">
        <v>2021</v>
      </c>
      <c r="Y380" s="113">
        <v>227</v>
      </c>
      <c r="Z380" s="113">
        <v>0</v>
      </c>
      <c r="AA380" s="114" t="s">
        <v>963</v>
      </c>
      <c r="AB380" s="108">
        <v>687</v>
      </c>
      <c r="AC380" s="109" t="s">
        <v>964</v>
      </c>
      <c r="AD380" s="300" t="s">
        <v>1141</v>
      </c>
      <c r="AE380" s="300" t="s">
        <v>966</v>
      </c>
      <c r="AF380" s="301">
        <f>AE380-AD380</f>
        <v>12</v>
      </c>
      <c r="AG380" s="302">
        <f>IF(AI380="SI", 0,J380)</f>
        <v>2288.85</v>
      </c>
      <c r="AH380" s="303">
        <f>AG380*AF380</f>
        <v>27466.199999999997</v>
      </c>
      <c r="AI380" s="304" t="s">
        <v>131</v>
      </c>
    </row>
    <row r="381" spans="1:35" x14ac:dyDescent="0.2">
      <c r="A381" s="108">
        <v>2021</v>
      </c>
      <c r="B381" s="108">
        <v>290</v>
      </c>
      <c r="C381" s="109" t="s">
        <v>973</v>
      </c>
      <c r="D381" s="297" t="s">
        <v>1140</v>
      </c>
      <c r="E381" s="109" t="s">
        <v>985</v>
      </c>
      <c r="F381" s="298" t="s">
        <v>1016</v>
      </c>
      <c r="G381" s="112">
        <v>873.6</v>
      </c>
      <c r="H381" s="112">
        <v>33.6</v>
      </c>
      <c r="I381" s="107" t="s">
        <v>121</v>
      </c>
      <c r="J381" s="112">
        <f>IF(I381="SI", G381-H381,G381)</f>
        <v>840</v>
      </c>
      <c r="K381" s="299" t="s">
        <v>122</v>
      </c>
      <c r="L381" s="108">
        <v>2021</v>
      </c>
      <c r="M381" s="108">
        <v>3118</v>
      </c>
      <c r="N381" s="109" t="s">
        <v>1018</v>
      </c>
      <c r="O381" s="111" t="s">
        <v>123</v>
      </c>
      <c r="P381" s="109" t="s">
        <v>124</v>
      </c>
      <c r="Q381" s="109" t="s">
        <v>125</v>
      </c>
      <c r="R381" s="108">
        <v>4</v>
      </c>
      <c r="S381" s="111" t="s">
        <v>126</v>
      </c>
      <c r="T381" s="108">
        <v>1040503</v>
      </c>
      <c r="U381" s="108">
        <v>1900</v>
      </c>
      <c r="V381" s="108">
        <v>1418</v>
      </c>
      <c r="W381" s="108">
        <v>99</v>
      </c>
      <c r="X381" s="113">
        <v>2021</v>
      </c>
      <c r="Y381" s="113">
        <v>228</v>
      </c>
      <c r="Z381" s="113">
        <v>0</v>
      </c>
      <c r="AA381" s="114" t="s">
        <v>1142</v>
      </c>
      <c r="AB381" s="108">
        <v>899</v>
      </c>
      <c r="AC381" s="109" t="s">
        <v>1142</v>
      </c>
      <c r="AD381" s="300" t="s">
        <v>1141</v>
      </c>
      <c r="AE381" s="300" t="s">
        <v>1143</v>
      </c>
      <c r="AF381" s="301">
        <f>AE381-AD381</f>
        <v>84</v>
      </c>
      <c r="AG381" s="302">
        <f>IF(AI381="SI", 0,J381)</f>
        <v>840</v>
      </c>
      <c r="AH381" s="303">
        <f>AG381*AF381</f>
        <v>70560</v>
      </c>
      <c r="AI381" s="304" t="s">
        <v>131</v>
      </c>
    </row>
    <row r="382" spans="1:35" x14ac:dyDescent="0.2">
      <c r="A382" s="108">
        <v>2021</v>
      </c>
      <c r="B382" s="108">
        <v>291</v>
      </c>
      <c r="C382" s="109" t="s">
        <v>973</v>
      </c>
      <c r="D382" s="297" t="s">
        <v>1144</v>
      </c>
      <c r="E382" s="109" t="s">
        <v>985</v>
      </c>
      <c r="F382" s="298" t="s">
        <v>120</v>
      </c>
      <c r="G382" s="112">
        <v>208</v>
      </c>
      <c r="H382" s="112">
        <v>8</v>
      </c>
      <c r="I382" s="107" t="s">
        <v>121</v>
      </c>
      <c r="J382" s="112">
        <f>IF(I382="SI", G382-H382,G382)</f>
        <v>200</v>
      </c>
      <c r="K382" s="299" t="s">
        <v>122</v>
      </c>
      <c r="L382" s="108">
        <v>2021</v>
      </c>
      <c r="M382" s="108">
        <v>3103</v>
      </c>
      <c r="N382" s="109" t="s">
        <v>1145</v>
      </c>
      <c r="O382" s="111" t="s">
        <v>123</v>
      </c>
      <c r="P382" s="109" t="s">
        <v>124</v>
      </c>
      <c r="Q382" s="109" t="s">
        <v>125</v>
      </c>
      <c r="R382" s="108">
        <v>4</v>
      </c>
      <c r="S382" s="111" t="s">
        <v>126</v>
      </c>
      <c r="T382" s="108">
        <v>1010203</v>
      </c>
      <c r="U382" s="108">
        <v>140</v>
      </c>
      <c r="V382" s="108">
        <v>1066</v>
      </c>
      <c r="W382" s="108">
        <v>99</v>
      </c>
      <c r="X382" s="113">
        <v>2021</v>
      </c>
      <c r="Y382" s="113">
        <v>229</v>
      </c>
      <c r="Z382" s="113">
        <v>0</v>
      </c>
      <c r="AA382" s="114" t="s">
        <v>974</v>
      </c>
      <c r="AB382" s="108">
        <v>601</v>
      </c>
      <c r="AC382" s="109" t="s">
        <v>1060</v>
      </c>
      <c r="AD382" s="300" t="s">
        <v>1146</v>
      </c>
      <c r="AE382" s="300" t="s">
        <v>1061</v>
      </c>
      <c r="AF382" s="301">
        <f>AE382-AD382</f>
        <v>-3</v>
      </c>
      <c r="AG382" s="302">
        <f>IF(AI382="SI", 0,J382)</f>
        <v>200</v>
      </c>
      <c r="AH382" s="303">
        <f>AG382*AF382</f>
        <v>-600</v>
      </c>
      <c r="AI382" s="304" t="s">
        <v>131</v>
      </c>
    </row>
    <row r="383" spans="1:35" x14ac:dyDescent="0.2">
      <c r="A383" s="108">
        <v>2021</v>
      </c>
      <c r="B383" s="108">
        <v>292</v>
      </c>
      <c r="C383" s="109" t="s">
        <v>973</v>
      </c>
      <c r="D383" s="297" t="s">
        <v>1147</v>
      </c>
      <c r="E383" s="109" t="s">
        <v>985</v>
      </c>
      <c r="F383" s="298" t="s">
        <v>536</v>
      </c>
      <c r="G383" s="112">
        <v>342.3</v>
      </c>
      <c r="H383" s="112">
        <v>61.73</v>
      </c>
      <c r="I383" s="107" t="s">
        <v>121</v>
      </c>
      <c r="J383" s="112">
        <f>IF(I383="SI", G383-H383,G383)</f>
        <v>280.57</v>
      </c>
      <c r="K383" s="299" t="s">
        <v>537</v>
      </c>
      <c r="L383" s="108">
        <v>2021</v>
      </c>
      <c r="M383" s="108">
        <v>3177</v>
      </c>
      <c r="N383" s="109" t="s">
        <v>1120</v>
      </c>
      <c r="O383" s="111" t="s">
        <v>445</v>
      </c>
      <c r="P383" s="109" t="s">
        <v>446</v>
      </c>
      <c r="Q383" s="109" t="s">
        <v>125</v>
      </c>
      <c r="R383" s="108">
        <v>2</v>
      </c>
      <c r="S383" s="111" t="s">
        <v>138</v>
      </c>
      <c r="T383" s="108">
        <v>1080203</v>
      </c>
      <c r="U383" s="108">
        <v>2890</v>
      </c>
      <c r="V383" s="108">
        <v>1938</v>
      </c>
      <c r="W383" s="108">
        <v>99</v>
      </c>
      <c r="X383" s="113">
        <v>2021</v>
      </c>
      <c r="Y383" s="113">
        <v>63</v>
      </c>
      <c r="Z383" s="113">
        <v>0</v>
      </c>
      <c r="AA383" s="114" t="s">
        <v>1044</v>
      </c>
      <c r="AB383" s="108">
        <v>589</v>
      </c>
      <c r="AC383" s="109" t="s">
        <v>1123</v>
      </c>
      <c r="AD383" s="300" t="s">
        <v>1148</v>
      </c>
      <c r="AE383" s="300" t="s">
        <v>1088</v>
      </c>
      <c r="AF383" s="301">
        <f>AE383-AD383</f>
        <v>-10</v>
      </c>
      <c r="AG383" s="302">
        <f>IF(AI383="SI", 0,J383)</f>
        <v>280.57</v>
      </c>
      <c r="AH383" s="303">
        <f>AG383*AF383</f>
        <v>-2805.7</v>
      </c>
      <c r="AI383" s="304" t="s">
        <v>131</v>
      </c>
    </row>
    <row r="384" spans="1:35" x14ac:dyDescent="0.2">
      <c r="A384" s="108">
        <v>2021</v>
      </c>
      <c r="B384" s="108">
        <v>293</v>
      </c>
      <c r="C384" s="109" t="s">
        <v>973</v>
      </c>
      <c r="D384" s="297" t="s">
        <v>1149</v>
      </c>
      <c r="E384" s="109" t="s">
        <v>985</v>
      </c>
      <c r="F384" s="298" t="s">
        <v>642</v>
      </c>
      <c r="G384" s="112">
        <v>282.06</v>
      </c>
      <c r="H384" s="112">
        <v>50.86</v>
      </c>
      <c r="I384" s="107" t="s">
        <v>121</v>
      </c>
      <c r="J384" s="112">
        <f>IF(I384="SI", G384-H384,G384)</f>
        <v>231.2</v>
      </c>
      <c r="K384" s="299" t="s">
        <v>508</v>
      </c>
      <c r="L384" s="108">
        <v>2021</v>
      </c>
      <c r="M384" s="108">
        <v>3133</v>
      </c>
      <c r="N384" s="109" t="s">
        <v>1018</v>
      </c>
      <c r="O384" s="111" t="s">
        <v>164</v>
      </c>
      <c r="P384" s="109" t="s">
        <v>165</v>
      </c>
      <c r="Q384" s="109" t="s">
        <v>125</v>
      </c>
      <c r="R384" s="108">
        <v>4</v>
      </c>
      <c r="S384" s="111" t="s">
        <v>126</v>
      </c>
      <c r="T384" s="108">
        <v>1100403</v>
      </c>
      <c r="U384" s="108">
        <v>4100</v>
      </c>
      <c r="V384" s="108">
        <v>1574</v>
      </c>
      <c r="W384" s="108">
        <v>1</v>
      </c>
      <c r="X384" s="113">
        <v>2021</v>
      </c>
      <c r="Y384" s="113">
        <v>349</v>
      </c>
      <c r="Z384" s="113">
        <v>0</v>
      </c>
      <c r="AA384" s="114" t="s">
        <v>974</v>
      </c>
      <c r="AB384" s="108">
        <v>594</v>
      </c>
      <c r="AC384" s="109" t="s">
        <v>1060</v>
      </c>
      <c r="AD384" s="300" t="s">
        <v>1148</v>
      </c>
      <c r="AE384" s="300" t="s">
        <v>1061</v>
      </c>
      <c r="AF384" s="301">
        <f>AE384-AD384</f>
        <v>-5</v>
      </c>
      <c r="AG384" s="302">
        <f>IF(AI384="SI", 0,J384)</f>
        <v>231.2</v>
      </c>
      <c r="AH384" s="303">
        <f>AG384*AF384</f>
        <v>-1156</v>
      </c>
      <c r="AI384" s="304" t="s">
        <v>131</v>
      </c>
    </row>
    <row r="385" spans="1:35" x14ac:dyDescent="0.2">
      <c r="A385" s="108">
        <v>2021</v>
      </c>
      <c r="B385" s="108">
        <v>294</v>
      </c>
      <c r="C385" s="109" t="s">
        <v>973</v>
      </c>
      <c r="D385" s="297" t="s">
        <v>1150</v>
      </c>
      <c r="E385" s="109" t="s">
        <v>985</v>
      </c>
      <c r="F385" s="298" t="s">
        <v>642</v>
      </c>
      <c r="G385" s="112">
        <v>219.6</v>
      </c>
      <c r="H385" s="112">
        <v>39.6</v>
      </c>
      <c r="I385" s="107" t="s">
        <v>121</v>
      </c>
      <c r="J385" s="112">
        <f>IF(I385="SI", G385-H385,G385)</f>
        <v>180</v>
      </c>
      <c r="K385" s="299" t="s">
        <v>508</v>
      </c>
      <c r="L385" s="108">
        <v>2021</v>
      </c>
      <c r="M385" s="108">
        <v>3187</v>
      </c>
      <c r="N385" s="109" t="s">
        <v>1120</v>
      </c>
      <c r="O385" s="111" t="s">
        <v>164</v>
      </c>
      <c r="P385" s="109" t="s">
        <v>165</v>
      </c>
      <c r="Q385" s="109" t="s">
        <v>125</v>
      </c>
      <c r="R385" s="108">
        <v>4</v>
      </c>
      <c r="S385" s="111" t="s">
        <v>126</v>
      </c>
      <c r="T385" s="108">
        <v>1100403</v>
      </c>
      <c r="U385" s="108">
        <v>4100</v>
      </c>
      <c r="V385" s="108">
        <v>1574</v>
      </c>
      <c r="W385" s="108">
        <v>1</v>
      </c>
      <c r="X385" s="113">
        <v>2021</v>
      </c>
      <c r="Y385" s="113">
        <v>349</v>
      </c>
      <c r="Z385" s="113">
        <v>0</v>
      </c>
      <c r="AA385" s="114" t="s">
        <v>974</v>
      </c>
      <c r="AB385" s="108">
        <v>594</v>
      </c>
      <c r="AC385" s="109" t="s">
        <v>1060</v>
      </c>
      <c r="AD385" s="300" t="s">
        <v>1124</v>
      </c>
      <c r="AE385" s="300" t="s">
        <v>1061</v>
      </c>
      <c r="AF385" s="301">
        <f>AE385-AD385</f>
        <v>-6</v>
      </c>
      <c r="AG385" s="302">
        <f>IF(AI385="SI", 0,J385)</f>
        <v>180</v>
      </c>
      <c r="AH385" s="303">
        <f>AG385*AF385</f>
        <v>-1080</v>
      </c>
      <c r="AI385" s="304" t="s">
        <v>131</v>
      </c>
    </row>
    <row r="386" spans="1:35" x14ac:dyDescent="0.2">
      <c r="A386" s="108">
        <v>2021</v>
      </c>
      <c r="B386" s="108">
        <v>295</v>
      </c>
      <c r="C386" s="109" t="s">
        <v>973</v>
      </c>
      <c r="D386" s="297" t="s">
        <v>1151</v>
      </c>
      <c r="E386" s="109" t="s">
        <v>985</v>
      </c>
      <c r="F386" s="298" t="s">
        <v>1152</v>
      </c>
      <c r="G386" s="112">
        <v>463.6</v>
      </c>
      <c r="H386" s="112">
        <v>83.6</v>
      </c>
      <c r="I386" s="107" t="s">
        <v>121</v>
      </c>
      <c r="J386" s="112">
        <f>IF(I386="SI", G386-H386,G386)</f>
        <v>380</v>
      </c>
      <c r="K386" s="299" t="s">
        <v>1153</v>
      </c>
      <c r="L386" s="108">
        <v>2021</v>
      </c>
      <c r="M386" s="108">
        <v>3132</v>
      </c>
      <c r="N386" s="109" t="s">
        <v>1018</v>
      </c>
      <c r="O386" s="111" t="s">
        <v>164</v>
      </c>
      <c r="P386" s="109" t="s">
        <v>165</v>
      </c>
      <c r="Q386" s="109" t="s">
        <v>125</v>
      </c>
      <c r="R386" s="108">
        <v>1</v>
      </c>
      <c r="S386" s="111" t="s">
        <v>166</v>
      </c>
      <c r="T386" s="108">
        <v>1010203</v>
      </c>
      <c r="U386" s="108">
        <v>140</v>
      </c>
      <c r="V386" s="108">
        <v>1050</v>
      </c>
      <c r="W386" s="108">
        <v>99</v>
      </c>
      <c r="X386" s="113">
        <v>2021</v>
      </c>
      <c r="Y386" s="113">
        <v>123</v>
      </c>
      <c r="Z386" s="113">
        <v>0</v>
      </c>
      <c r="AA386" s="114" t="s">
        <v>1044</v>
      </c>
      <c r="AB386" s="108">
        <v>583</v>
      </c>
      <c r="AC386" s="109" t="s">
        <v>1123</v>
      </c>
      <c r="AD386" s="300" t="s">
        <v>1148</v>
      </c>
      <c r="AE386" s="300" t="s">
        <v>1088</v>
      </c>
      <c r="AF386" s="301">
        <f>AE386-AD386</f>
        <v>-10</v>
      </c>
      <c r="AG386" s="302">
        <f>IF(AI386="SI", 0,J386)</f>
        <v>380</v>
      </c>
      <c r="AH386" s="303">
        <f>AG386*AF386</f>
        <v>-3800</v>
      </c>
      <c r="AI386" s="304" t="s">
        <v>131</v>
      </c>
    </row>
    <row r="387" spans="1:35" x14ac:dyDescent="0.2">
      <c r="A387" s="108">
        <v>2021</v>
      </c>
      <c r="B387" s="108">
        <v>296</v>
      </c>
      <c r="C387" s="109" t="s">
        <v>973</v>
      </c>
      <c r="D387" s="297" t="s">
        <v>1154</v>
      </c>
      <c r="E387" s="109" t="s">
        <v>1018</v>
      </c>
      <c r="F387" s="298" t="s">
        <v>444</v>
      </c>
      <c r="G387" s="112">
        <v>206.79</v>
      </c>
      <c r="H387" s="112">
        <v>37.29</v>
      </c>
      <c r="I387" s="107" t="s">
        <v>121</v>
      </c>
      <c r="J387" s="112">
        <f>IF(I387="SI", G387-H387,G387)</f>
        <v>169.5</v>
      </c>
      <c r="K387" s="299" t="s">
        <v>282</v>
      </c>
      <c r="L387" s="108">
        <v>2021</v>
      </c>
      <c r="M387" s="108">
        <v>3180</v>
      </c>
      <c r="N387" s="109" t="s">
        <v>1120</v>
      </c>
      <c r="O387" s="111" t="s">
        <v>445</v>
      </c>
      <c r="P387" s="109" t="s">
        <v>446</v>
      </c>
      <c r="Q387" s="109" t="s">
        <v>125</v>
      </c>
      <c r="R387" s="108">
        <v>2</v>
      </c>
      <c r="S387" s="111" t="s">
        <v>138</v>
      </c>
      <c r="T387" s="108">
        <v>1080203</v>
      </c>
      <c r="U387" s="108">
        <v>2890</v>
      </c>
      <c r="V387" s="108">
        <v>1937</v>
      </c>
      <c r="W387" s="108">
        <v>99</v>
      </c>
      <c r="X387" s="113">
        <v>2021</v>
      </c>
      <c r="Y387" s="113">
        <v>355</v>
      </c>
      <c r="Z387" s="113">
        <v>0</v>
      </c>
      <c r="AA387" s="114" t="s">
        <v>1044</v>
      </c>
      <c r="AB387" s="108">
        <v>588</v>
      </c>
      <c r="AC387" s="109" t="s">
        <v>1123</v>
      </c>
      <c r="AD387" s="300" t="s">
        <v>1124</v>
      </c>
      <c r="AE387" s="300" t="s">
        <v>1088</v>
      </c>
      <c r="AF387" s="301">
        <f>AE387-AD387</f>
        <v>-11</v>
      </c>
      <c r="AG387" s="302">
        <f>IF(AI387="SI", 0,J387)</f>
        <v>169.5</v>
      </c>
      <c r="AH387" s="303">
        <f>AG387*AF387</f>
        <v>-1864.5</v>
      </c>
      <c r="AI387" s="304" t="s">
        <v>131</v>
      </c>
    </row>
    <row r="388" spans="1:35" x14ac:dyDescent="0.2">
      <c r="A388" s="108">
        <v>2021</v>
      </c>
      <c r="B388" s="108">
        <v>297</v>
      </c>
      <c r="C388" s="109" t="s">
        <v>973</v>
      </c>
      <c r="D388" s="297" t="s">
        <v>1155</v>
      </c>
      <c r="E388" s="109" t="s">
        <v>985</v>
      </c>
      <c r="F388" s="298" t="s">
        <v>1156</v>
      </c>
      <c r="G388" s="112">
        <v>3464.05</v>
      </c>
      <c r="H388" s="112">
        <v>327.11</v>
      </c>
      <c r="I388" s="107" t="s">
        <v>121</v>
      </c>
      <c r="J388" s="112">
        <f>IF(I388="SI", G388-H388,G388)</f>
        <v>3136.94</v>
      </c>
      <c r="K388" s="299" t="s">
        <v>125</v>
      </c>
      <c r="L388" s="108">
        <v>2021</v>
      </c>
      <c r="M388" s="108">
        <v>3181</v>
      </c>
      <c r="N388" s="109" t="s">
        <v>1120</v>
      </c>
      <c r="O388" s="111" t="s">
        <v>151</v>
      </c>
      <c r="P388" s="109" t="s">
        <v>152</v>
      </c>
      <c r="Q388" s="109" t="s">
        <v>125</v>
      </c>
      <c r="R388" s="108">
        <v>4</v>
      </c>
      <c r="S388" s="111" t="s">
        <v>126</v>
      </c>
      <c r="T388" s="108">
        <v>1090505</v>
      </c>
      <c r="U388" s="108">
        <v>3570</v>
      </c>
      <c r="V388" s="108">
        <v>1737</v>
      </c>
      <c r="W388" s="108">
        <v>99</v>
      </c>
      <c r="X388" s="113">
        <v>2021</v>
      </c>
      <c r="Y388" s="113">
        <v>58</v>
      </c>
      <c r="Z388" s="113">
        <v>0</v>
      </c>
      <c r="AA388" s="114" t="s">
        <v>974</v>
      </c>
      <c r="AB388" s="108">
        <v>595</v>
      </c>
      <c r="AC388" s="109" t="s">
        <v>1060</v>
      </c>
      <c r="AD388" s="300" t="s">
        <v>1139</v>
      </c>
      <c r="AE388" s="300" t="s">
        <v>1061</v>
      </c>
      <c r="AF388" s="301">
        <f>AE388-AD388</f>
        <v>-7</v>
      </c>
      <c r="AG388" s="302">
        <f>IF(AI388="SI", 0,J388)</f>
        <v>3136.94</v>
      </c>
      <c r="AH388" s="303">
        <f>AG388*AF388</f>
        <v>-21958.58</v>
      </c>
      <c r="AI388" s="304" t="s">
        <v>131</v>
      </c>
    </row>
    <row r="389" spans="1:35" x14ac:dyDescent="0.2">
      <c r="A389" s="108">
        <v>2021</v>
      </c>
      <c r="B389" s="108">
        <v>298</v>
      </c>
      <c r="C389" s="109" t="s">
        <v>973</v>
      </c>
      <c r="D389" s="297" t="s">
        <v>1157</v>
      </c>
      <c r="E389" s="109" t="s">
        <v>1025</v>
      </c>
      <c r="F389" s="298" t="s">
        <v>1156</v>
      </c>
      <c r="G389" s="112">
        <v>12876.83</v>
      </c>
      <c r="H389" s="112">
        <v>1170.6199999999999</v>
      </c>
      <c r="I389" s="107" t="s">
        <v>121</v>
      </c>
      <c r="J389" s="112">
        <f>IF(I389="SI", G389-H389,G389)</f>
        <v>11706.21</v>
      </c>
      <c r="K389" s="299" t="s">
        <v>125</v>
      </c>
      <c r="L389" s="108">
        <v>2021</v>
      </c>
      <c r="M389" s="108">
        <v>3256</v>
      </c>
      <c r="N389" s="109" t="s">
        <v>1025</v>
      </c>
      <c r="O389" s="111" t="s">
        <v>151</v>
      </c>
      <c r="P389" s="109" t="s">
        <v>152</v>
      </c>
      <c r="Q389" s="109" t="s">
        <v>125</v>
      </c>
      <c r="R389" s="108">
        <v>4</v>
      </c>
      <c r="S389" s="111" t="s">
        <v>126</v>
      </c>
      <c r="T389" s="108">
        <v>1090505</v>
      </c>
      <c r="U389" s="108">
        <v>3570</v>
      </c>
      <c r="V389" s="108">
        <v>1737</v>
      </c>
      <c r="W389" s="108">
        <v>99</v>
      </c>
      <c r="X389" s="113">
        <v>2021</v>
      </c>
      <c r="Y389" s="113">
        <v>58</v>
      </c>
      <c r="Z389" s="113">
        <v>0</v>
      </c>
      <c r="AA389" s="114" t="s">
        <v>974</v>
      </c>
      <c r="AB389" s="108">
        <v>595</v>
      </c>
      <c r="AC389" s="109" t="s">
        <v>1060</v>
      </c>
      <c r="AD389" s="300" t="s">
        <v>1158</v>
      </c>
      <c r="AE389" s="300" t="s">
        <v>1061</v>
      </c>
      <c r="AF389" s="301">
        <f>AE389-AD389</f>
        <v>-11</v>
      </c>
      <c r="AG389" s="302">
        <f>IF(AI389="SI", 0,J389)</f>
        <v>11706.21</v>
      </c>
      <c r="AH389" s="303">
        <f>AG389*AF389</f>
        <v>-128768.31</v>
      </c>
      <c r="AI389" s="304" t="s">
        <v>131</v>
      </c>
    </row>
    <row r="390" spans="1:35" x14ac:dyDescent="0.2">
      <c r="A390" s="108">
        <v>2021</v>
      </c>
      <c r="B390" s="108">
        <v>299</v>
      </c>
      <c r="C390" s="109" t="s">
        <v>973</v>
      </c>
      <c r="D390" s="297" t="s">
        <v>1159</v>
      </c>
      <c r="E390" s="109" t="s">
        <v>1145</v>
      </c>
      <c r="F390" s="298" t="s">
        <v>1160</v>
      </c>
      <c r="G390" s="112">
        <v>1952</v>
      </c>
      <c r="H390" s="112">
        <v>352</v>
      </c>
      <c r="I390" s="107" t="s">
        <v>121</v>
      </c>
      <c r="J390" s="112">
        <f>IF(I390="SI", G390-H390,G390)</f>
        <v>1600</v>
      </c>
      <c r="K390" s="299" t="s">
        <v>1161</v>
      </c>
      <c r="L390" s="108">
        <v>2021</v>
      </c>
      <c r="M390" s="108">
        <v>3126</v>
      </c>
      <c r="N390" s="109" t="s">
        <v>1018</v>
      </c>
      <c r="O390" s="111" t="s">
        <v>391</v>
      </c>
      <c r="P390" s="109" t="s">
        <v>392</v>
      </c>
      <c r="Q390" s="109" t="s">
        <v>125</v>
      </c>
      <c r="R390" s="108">
        <v>1</v>
      </c>
      <c r="S390" s="111" t="s">
        <v>166</v>
      </c>
      <c r="T390" s="108">
        <v>1010203</v>
      </c>
      <c r="U390" s="108">
        <v>140</v>
      </c>
      <c r="V390" s="108">
        <v>1043</v>
      </c>
      <c r="W390" s="108">
        <v>7</v>
      </c>
      <c r="X390" s="113">
        <v>2021</v>
      </c>
      <c r="Y390" s="113">
        <v>65</v>
      </c>
      <c r="Z390" s="113">
        <v>0</v>
      </c>
      <c r="AA390" s="114" t="s">
        <v>1044</v>
      </c>
      <c r="AB390" s="108">
        <v>587</v>
      </c>
      <c r="AC390" s="109" t="s">
        <v>1123</v>
      </c>
      <c r="AD390" s="300" t="s">
        <v>1148</v>
      </c>
      <c r="AE390" s="300" t="s">
        <v>1088</v>
      </c>
      <c r="AF390" s="301">
        <f>AE390-AD390</f>
        <v>-10</v>
      </c>
      <c r="AG390" s="302">
        <f>IF(AI390="SI", 0,J390)</f>
        <v>1600</v>
      </c>
      <c r="AH390" s="303">
        <f>AG390*AF390</f>
        <v>-16000</v>
      </c>
      <c r="AI390" s="304" t="s">
        <v>131</v>
      </c>
    </row>
    <row r="391" spans="1:35" x14ac:dyDescent="0.2">
      <c r="A391" s="108">
        <v>2021</v>
      </c>
      <c r="B391" s="108">
        <v>300</v>
      </c>
      <c r="C391" s="109" t="s">
        <v>973</v>
      </c>
      <c r="D391" s="297" t="s">
        <v>1162</v>
      </c>
      <c r="E391" s="109" t="s">
        <v>1007</v>
      </c>
      <c r="F391" s="298" t="s">
        <v>1163</v>
      </c>
      <c r="G391" s="112">
        <v>94.71</v>
      </c>
      <c r="H391" s="112">
        <v>8.33</v>
      </c>
      <c r="I391" s="107" t="s">
        <v>121</v>
      </c>
      <c r="J391" s="112">
        <f>IF(I391="SI", G391-H391,G391)</f>
        <v>86.38</v>
      </c>
      <c r="K391" s="299" t="s">
        <v>1164</v>
      </c>
      <c r="L391" s="108">
        <v>2021</v>
      </c>
      <c r="M391" s="108">
        <v>3186</v>
      </c>
      <c r="N391" s="109" t="s">
        <v>1120</v>
      </c>
      <c r="O391" s="111" t="s">
        <v>1165</v>
      </c>
      <c r="P391" s="109" t="s">
        <v>1166</v>
      </c>
      <c r="Q391" s="109" t="s">
        <v>1167</v>
      </c>
      <c r="R391" s="108">
        <v>2</v>
      </c>
      <c r="S391" s="111" t="s">
        <v>138</v>
      </c>
      <c r="T391" s="108">
        <v>1090602</v>
      </c>
      <c r="U391" s="108">
        <v>3650</v>
      </c>
      <c r="V391" s="108">
        <v>1808</v>
      </c>
      <c r="W391" s="108">
        <v>1</v>
      </c>
      <c r="X391" s="113">
        <v>2021</v>
      </c>
      <c r="Y391" s="113">
        <v>47</v>
      </c>
      <c r="Z391" s="113">
        <v>3</v>
      </c>
      <c r="AA391" s="114" t="s">
        <v>963</v>
      </c>
      <c r="AB391" s="108">
        <v>681</v>
      </c>
      <c r="AC391" s="109" t="s">
        <v>964</v>
      </c>
      <c r="AD391" s="300" t="s">
        <v>1124</v>
      </c>
      <c r="AE391" s="300" t="s">
        <v>966</v>
      </c>
      <c r="AF391" s="301">
        <f>AE391-AD391</f>
        <v>10</v>
      </c>
      <c r="AG391" s="302">
        <f>IF(AI391="SI", 0,J391)</f>
        <v>86.38</v>
      </c>
      <c r="AH391" s="303">
        <f>AG391*AF391</f>
        <v>863.8</v>
      </c>
      <c r="AI391" s="304" t="s">
        <v>131</v>
      </c>
    </row>
    <row r="392" spans="1:35" x14ac:dyDescent="0.2">
      <c r="A392" s="108">
        <v>2021</v>
      </c>
      <c r="B392" s="108">
        <v>301</v>
      </c>
      <c r="C392" s="109" t="s">
        <v>973</v>
      </c>
      <c r="D392" s="297" t="s">
        <v>1168</v>
      </c>
      <c r="E392" s="109" t="s">
        <v>1018</v>
      </c>
      <c r="F392" s="298" t="s">
        <v>1169</v>
      </c>
      <c r="G392" s="112">
        <v>114.89</v>
      </c>
      <c r="H392" s="112">
        <v>20.72</v>
      </c>
      <c r="I392" s="107" t="s">
        <v>121</v>
      </c>
      <c r="J392" s="112">
        <f>IF(I392="SI", G392-H392,G392)</f>
        <v>94.17</v>
      </c>
      <c r="K392" s="299" t="s">
        <v>247</v>
      </c>
      <c r="L392" s="108">
        <v>2021</v>
      </c>
      <c r="M392" s="108">
        <v>3178</v>
      </c>
      <c r="N392" s="109" t="s">
        <v>1120</v>
      </c>
      <c r="O392" s="111" t="s">
        <v>248</v>
      </c>
      <c r="P392" s="109" t="s">
        <v>249</v>
      </c>
      <c r="Q392" s="109" t="s">
        <v>125</v>
      </c>
      <c r="R392" s="108">
        <v>1</v>
      </c>
      <c r="S392" s="111" t="s">
        <v>166</v>
      </c>
      <c r="T392" s="108">
        <v>1010203</v>
      </c>
      <c r="U392" s="108">
        <v>140</v>
      </c>
      <c r="V392" s="108">
        <v>1043</v>
      </c>
      <c r="W392" s="108">
        <v>2</v>
      </c>
      <c r="X392" s="113">
        <v>2021</v>
      </c>
      <c r="Y392" s="113">
        <v>348</v>
      </c>
      <c r="Z392" s="113">
        <v>0</v>
      </c>
      <c r="AA392" s="114" t="s">
        <v>1044</v>
      </c>
      <c r="AB392" s="108">
        <v>584</v>
      </c>
      <c r="AC392" s="109" t="s">
        <v>1123</v>
      </c>
      <c r="AD392" s="300" t="s">
        <v>963</v>
      </c>
      <c r="AE392" s="300" t="s">
        <v>1088</v>
      </c>
      <c r="AF392" s="301">
        <f>AE392-AD392</f>
        <v>-13</v>
      </c>
      <c r="AG392" s="302">
        <f>IF(AI392="SI", 0,J392)</f>
        <v>94.17</v>
      </c>
      <c r="AH392" s="303">
        <f>AG392*AF392</f>
        <v>-1224.21</v>
      </c>
      <c r="AI392" s="304" t="s">
        <v>131</v>
      </c>
    </row>
    <row r="393" spans="1:35" x14ac:dyDescent="0.2">
      <c r="A393" s="108">
        <v>2021</v>
      </c>
      <c r="B393" s="108">
        <v>302</v>
      </c>
      <c r="C393" s="109" t="s">
        <v>973</v>
      </c>
      <c r="D393" s="297" t="s">
        <v>1170</v>
      </c>
      <c r="E393" s="109" t="s">
        <v>1018</v>
      </c>
      <c r="F393" s="298" t="s">
        <v>1169</v>
      </c>
      <c r="G393" s="112">
        <v>332.9</v>
      </c>
      <c r="H393" s="112">
        <v>60.03</v>
      </c>
      <c r="I393" s="107" t="s">
        <v>121</v>
      </c>
      <c r="J393" s="112">
        <f>IF(I393="SI", G393-H393,G393)</f>
        <v>272.87</v>
      </c>
      <c r="K393" s="299" t="s">
        <v>247</v>
      </c>
      <c r="L393" s="108">
        <v>2021</v>
      </c>
      <c r="M393" s="108">
        <v>3230</v>
      </c>
      <c r="N393" s="109" t="s">
        <v>1171</v>
      </c>
      <c r="O393" s="111" t="s">
        <v>248</v>
      </c>
      <c r="P393" s="109" t="s">
        <v>249</v>
      </c>
      <c r="Q393" s="109" t="s">
        <v>125</v>
      </c>
      <c r="R393" s="108">
        <v>1</v>
      </c>
      <c r="S393" s="111" t="s">
        <v>166</v>
      </c>
      <c r="T393" s="108">
        <v>1010203</v>
      </c>
      <c r="U393" s="108">
        <v>140</v>
      </c>
      <c r="V393" s="108">
        <v>1043</v>
      </c>
      <c r="W393" s="108">
        <v>2</v>
      </c>
      <c r="X393" s="113">
        <v>2021</v>
      </c>
      <c r="Y393" s="113">
        <v>348</v>
      </c>
      <c r="Z393" s="113">
        <v>0</v>
      </c>
      <c r="AA393" s="114" t="s">
        <v>1044</v>
      </c>
      <c r="AB393" s="108">
        <v>584</v>
      </c>
      <c r="AC393" s="109" t="s">
        <v>1123</v>
      </c>
      <c r="AD393" s="300" t="s">
        <v>1172</v>
      </c>
      <c r="AE393" s="300" t="s">
        <v>1088</v>
      </c>
      <c r="AF393" s="301">
        <f>AE393-AD393</f>
        <v>-15</v>
      </c>
      <c r="AG393" s="302">
        <f>IF(AI393="SI", 0,J393)</f>
        <v>272.87</v>
      </c>
      <c r="AH393" s="303">
        <f>AG393*AF393</f>
        <v>-4093.05</v>
      </c>
      <c r="AI393" s="304" t="s">
        <v>131</v>
      </c>
    </row>
    <row r="394" spans="1:35" x14ac:dyDescent="0.2">
      <c r="A394" s="108">
        <v>2021</v>
      </c>
      <c r="B394" s="108">
        <v>303</v>
      </c>
      <c r="C394" s="109" t="s">
        <v>973</v>
      </c>
      <c r="D394" s="297" t="s">
        <v>1173</v>
      </c>
      <c r="E394" s="109" t="s">
        <v>1018</v>
      </c>
      <c r="F394" s="298" t="s">
        <v>1169</v>
      </c>
      <c r="G394" s="112">
        <v>147.79</v>
      </c>
      <c r="H394" s="112">
        <v>26.65</v>
      </c>
      <c r="I394" s="107" t="s">
        <v>121</v>
      </c>
      <c r="J394" s="112">
        <f>IF(I394="SI", G394-H394,G394)</f>
        <v>121.13999999999999</v>
      </c>
      <c r="K394" s="299" t="s">
        <v>247</v>
      </c>
      <c r="L394" s="108">
        <v>2021</v>
      </c>
      <c r="M394" s="108">
        <v>3235</v>
      </c>
      <c r="N394" s="109" t="s">
        <v>1171</v>
      </c>
      <c r="O394" s="111" t="s">
        <v>248</v>
      </c>
      <c r="P394" s="109" t="s">
        <v>249</v>
      </c>
      <c r="Q394" s="109" t="s">
        <v>125</v>
      </c>
      <c r="R394" s="108">
        <v>1</v>
      </c>
      <c r="S394" s="111" t="s">
        <v>166</v>
      </c>
      <c r="T394" s="108">
        <v>1010203</v>
      </c>
      <c r="U394" s="108">
        <v>140</v>
      </c>
      <c r="V394" s="108">
        <v>1043</v>
      </c>
      <c r="W394" s="108">
        <v>2</v>
      </c>
      <c r="X394" s="113">
        <v>2021</v>
      </c>
      <c r="Y394" s="113">
        <v>348</v>
      </c>
      <c r="Z394" s="113">
        <v>0</v>
      </c>
      <c r="AA394" s="114" t="s">
        <v>1044</v>
      </c>
      <c r="AB394" s="108">
        <v>584</v>
      </c>
      <c r="AC394" s="109" t="s">
        <v>1123</v>
      </c>
      <c r="AD394" s="300" t="s">
        <v>1172</v>
      </c>
      <c r="AE394" s="300" t="s">
        <v>1088</v>
      </c>
      <c r="AF394" s="301">
        <f>AE394-AD394</f>
        <v>-15</v>
      </c>
      <c r="AG394" s="302">
        <f>IF(AI394="SI", 0,J394)</f>
        <v>121.13999999999999</v>
      </c>
      <c r="AH394" s="303">
        <f>AG394*AF394</f>
        <v>-1817.1</v>
      </c>
      <c r="AI394" s="304" t="s">
        <v>131</v>
      </c>
    </row>
    <row r="395" spans="1:35" x14ac:dyDescent="0.2">
      <c r="A395" s="108">
        <v>2021</v>
      </c>
      <c r="B395" s="108">
        <v>304</v>
      </c>
      <c r="C395" s="109" t="s">
        <v>973</v>
      </c>
      <c r="D395" s="297" t="s">
        <v>1174</v>
      </c>
      <c r="E395" s="109" t="s">
        <v>1025</v>
      </c>
      <c r="F395" s="298" t="s">
        <v>1175</v>
      </c>
      <c r="G395" s="112">
        <v>13.45</v>
      </c>
      <c r="H395" s="112">
        <v>2.4500000000000002</v>
      </c>
      <c r="I395" s="107" t="s">
        <v>121</v>
      </c>
      <c r="J395" s="112">
        <f>IF(I395="SI", G395-H395,G395)</f>
        <v>11</v>
      </c>
      <c r="K395" s="299" t="s">
        <v>432</v>
      </c>
      <c r="L395" s="108">
        <v>2021</v>
      </c>
      <c r="M395" s="108">
        <v>3272</v>
      </c>
      <c r="N395" s="109" t="s">
        <v>973</v>
      </c>
      <c r="O395" s="111" t="s">
        <v>213</v>
      </c>
      <c r="P395" s="109" t="s">
        <v>214</v>
      </c>
      <c r="Q395" s="109" t="s">
        <v>214</v>
      </c>
      <c r="R395" s="108">
        <v>2</v>
      </c>
      <c r="S395" s="111" t="s">
        <v>138</v>
      </c>
      <c r="T395" s="108">
        <v>1010503</v>
      </c>
      <c r="U395" s="108">
        <v>470</v>
      </c>
      <c r="V395" s="108">
        <v>1156</v>
      </c>
      <c r="W395" s="108">
        <v>2</v>
      </c>
      <c r="X395" s="113">
        <v>2021</v>
      </c>
      <c r="Y395" s="113">
        <v>350</v>
      </c>
      <c r="Z395" s="113">
        <v>0</v>
      </c>
      <c r="AA395" s="114" t="s">
        <v>1044</v>
      </c>
      <c r="AB395" s="108">
        <v>590</v>
      </c>
      <c r="AC395" s="109" t="s">
        <v>1123</v>
      </c>
      <c r="AD395" s="300" t="s">
        <v>1176</v>
      </c>
      <c r="AE395" s="300" t="s">
        <v>1088</v>
      </c>
      <c r="AF395" s="301">
        <f>AE395-AD395</f>
        <v>-17</v>
      </c>
      <c r="AG395" s="302">
        <f>IF(AI395="SI", 0,J395)</f>
        <v>11</v>
      </c>
      <c r="AH395" s="303">
        <f>AG395*AF395</f>
        <v>-187</v>
      </c>
      <c r="AI395" s="304" t="s">
        <v>131</v>
      </c>
    </row>
    <row r="396" spans="1:35" x14ac:dyDescent="0.2">
      <c r="A396" s="108">
        <v>2021</v>
      </c>
      <c r="B396" s="108">
        <v>305</v>
      </c>
      <c r="C396" s="109" t="s">
        <v>973</v>
      </c>
      <c r="D396" s="297" t="s">
        <v>1177</v>
      </c>
      <c r="E396" s="109" t="s">
        <v>1025</v>
      </c>
      <c r="F396" s="298" t="s">
        <v>1178</v>
      </c>
      <c r="G396" s="112">
        <v>18.920000000000002</v>
      </c>
      <c r="H396" s="112">
        <v>2.92</v>
      </c>
      <c r="I396" s="107" t="s">
        <v>121</v>
      </c>
      <c r="J396" s="112">
        <f>IF(I396="SI", G396-H396,G396)</f>
        <v>16</v>
      </c>
      <c r="K396" s="299" t="s">
        <v>432</v>
      </c>
      <c r="L396" s="108">
        <v>2021</v>
      </c>
      <c r="M396" s="108">
        <v>3271</v>
      </c>
      <c r="N396" s="109" t="s">
        <v>973</v>
      </c>
      <c r="O396" s="111" t="s">
        <v>213</v>
      </c>
      <c r="P396" s="109" t="s">
        <v>214</v>
      </c>
      <c r="Q396" s="109" t="s">
        <v>214</v>
      </c>
      <c r="R396" s="108">
        <v>2</v>
      </c>
      <c r="S396" s="111" t="s">
        <v>138</v>
      </c>
      <c r="T396" s="108">
        <v>1010503</v>
      </c>
      <c r="U396" s="108">
        <v>470</v>
      </c>
      <c r="V396" s="108">
        <v>1156</v>
      </c>
      <c r="W396" s="108">
        <v>2</v>
      </c>
      <c r="X396" s="113">
        <v>2021</v>
      </c>
      <c r="Y396" s="113">
        <v>350</v>
      </c>
      <c r="Z396" s="113">
        <v>0</v>
      </c>
      <c r="AA396" s="114" t="s">
        <v>1044</v>
      </c>
      <c r="AB396" s="108">
        <v>590</v>
      </c>
      <c r="AC396" s="109" t="s">
        <v>1123</v>
      </c>
      <c r="AD396" s="300" t="s">
        <v>1176</v>
      </c>
      <c r="AE396" s="300" t="s">
        <v>1088</v>
      </c>
      <c r="AF396" s="301">
        <f>AE396-AD396</f>
        <v>-17</v>
      </c>
      <c r="AG396" s="302">
        <f>IF(AI396="SI", 0,J396)</f>
        <v>16</v>
      </c>
      <c r="AH396" s="303">
        <f>AG396*AF396</f>
        <v>-272</v>
      </c>
      <c r="AI396" s="304" t="s">
        <v>131</v>
      </c>
    </row>
    <row r="397" spans="1:35" x14ac:dyDescent="0.2">
      <c r="A397" s="108">
        <v>2021</v>
      </c>
      <c r="B397" s="108">
        <v>306</v>
      </c>
      <c r="C397" s="109" t="s">
        <v>973</v>
      </c>
      <c r="D397" s="297" t="s">
        <v>1179</v>
      </c>
      <c r="E397" s="109" t="s">
        <v>1025</v>
      </c>
      <c r="F397" s="298" t="s">
        <v>1180</v>
      </c>
      <c r="G397" s="112">
        <v>13.45</v>
      </c>
      <c r="H397" s="112">
        <v>2.4500000000000002</v>
      </c>
      <c r="I397" s="107" t="s">
        <v>121</v>
      </c>
      <c r="J397" s="112">
        <f>IF(I397="SI", G397-H397,G397)</f>
        <v>11</v>
      </c>
      <c r="K397" s="299" t="s">
        <v>432</v>
      </c>
      <c r="L397" s="108">
        <v>2021</v>
      </c>
      <c r="M397" s="108">
        <v>3263</v>
      </c>
      <c r="N397" s="109" t="s">
        <v>973</v>
      </c>
      <c r="O397" s="111" t="s">
        <v>213</v>
      </c>
      <c r="P397" s="109" t="s">
        <v>214</v>
      </c>
      <c r="Q397" s="109" t="s">
        <v>214</v>
      </c>
      <c r="R397" s="108">
        <v>4</v>
      </c>
      <c r="S397" s="111" t="s">
        <v>126</v>
      </c>
      <c r="T397" s="108">
        <v>1050103</v>
      </c>
      <c r="U397" s="108">
        <v>2010</v>
      </c>
      <c r="V397" s="108">
        <v>1476</v>
      </c>
      <c r="W397" s="108">
        <v>2</v>
      </c>
      <c r="X397" s="113">
        <v>2021</v>
      </c>
      <c r="Y397" s="113">
        <v>362</v>
      </c>
      <c r="Z397" s="113">
        <v>0</v>
      </c>
      <c r="AA397" s="114" t="s">
        <v>974</v>
      </c>
      <c r="AB397" s="108">
        <v>600</v>
      </c>
      <c r="AC397" s="109" t="s">
        <v>1060</v>
      </c>
      <c r="AD397" s="300" t="s">
        <v>1176</v>
      </c>
      <c r="AE397" s="300" t="s">
        <v>1061</v>
      </c>
      <c r="AF397" s="301">
        <f>AE397-AD397</f>
        <v>-12</v>
      </c>
      <c r="AG397" s="302">
        <f>IF(AI397="SI", 0,J397)</f>
        <v>11</v>
      </c>
      <c r="AH397" s="303">
        <f>AG397*AF397</f>
        <v>-132</v>
      </c>
      <c r="AI397" s="304" t="s">
        <v>131</v>
      </c>
    </row>
    <row r="398" spans="1:35" x14ac:dyDescent="0.2">
      <c r="A398" s="108">
        <v>2021</v>
      </c>
      <c r="B398" s="108">
        <v>307</v>
      </c>
      <c r="C398" s="109" t="s">
        <v>973</v>
      </c>
      <c r="D398" s="297" t="s">
        <v>1181</v>
      </c>
      <c r="E398" s="109" t="s">
        <v>1025</v>
      </c>
      <c r="F398" s="298" t="s">
        <v>1182</v>
      </c>
      <c r="G398" s="112">
        <v>13.45</v>
      </c>
      <c r="H398" s="112">
        <v>2.4500000000000002</v>
      </c>
      <c r="I398" s="107" t="s">
        <v>121</v>
      </c>
      <c r="J398" s="112">
        <f>IF(I398="SI", G398-H398,G398)</f>
        <v>11</v>
      </c>
      <c r="K398" s="299" t="s">
        <v>432</v>
      </c>
      <c r="L398" s="108">
        <v>2021</v>
      </c>
      <c r="M398" s="108">
        <v>3265</v>
      </c>
      <c r="N398" s="109" t="s">
        <v>973</v>
      </c>
      <c r="O398" s="111" t="s">
        <v>213</v>
      </c>
      <c r="P398" s="109" t="s">
        <v>214</v>
      </c>
      <c r="Q398" s="109" t="s">
        <v>214</v>
      </c>
      <c r="R398" s="108">
        <v>2</v>
      </c>
      <c r="S398" s="111" t="s">
        <v>138</v>
      </c>
      <c r="T398" s="108">
        <v>1060203</v>
      </c>
      <c r="U398" s="108">
        <v>2340</v>
      </c>
      <c r="V398" s="108">
        <v>1829</v>
      </c>
      <c r="W398" s="108">
        <v>2</v>
      </c>
      <c r="X398" s="113">
        <v>2021</v>
      </c>
      <c r="Y398" s="113">
        <v>352</v>
      </c>
      <c r="Z398" s="113">
        <v>0</v>
      </c>
      <c r="AA398" s="114" t="s">
        <v>1044</v>
      </c>
      <c r="AB398" s="108">
        <v>592</v>
      </c>
      <c r="AC398" s="109" t="s">
        <v>1123</v>
      </c>
      <c r="AD398" s="300" t="s">
        <v>1176</v>
      </c>
      <c r="AE398" s="300" t="s">
        <v>1088</v>
      </c>
      <c r="AF398" s="301">
        <f>AE398-AD398</f>
        <v>-17</v>
      </c>
      <c r="AG398" s="302">
        <f>IF(AI398="SI", 0,J398)</f>
        <v>11</v>
      </c>
      <c r="AH398" s="303">
        <f>AG398*AF398</f>
        <v>-187</v>
      </c>
      <c r="AI398" s="304" t="s">
        <v>131</v>
      </c>
    </row>
    <row r="399" spans="1:35" x14ac:dyDescent="0.2">
      <c r="A399" s="108">
        <v>2021</v>
      </c>
      <c r="B399" s="108">
        <v>308</v>
      </c>
      <c r="C399" s="109" t="s">
        <v>973</v>
      </c>
      <c r="D399" s="297" t="s">
        <v>1183</v>
      </c>
      <c r="E399" s="109" t="s">
        <v>1025</v>
      </c>
      <c r="F399" s="298" t="s">
        <v>1184</v>
      </c>
      <c r="G399" s="112">
        <v>25.64</v>
      </c>
      <c r="H399" s="112">
        <v>4.6399999999999997</v>
      </c>
      <c r="I399" s="107" t="s">
        <v>121</v>
      </c>
      <c r="J399" s="112">
        <f>IF(I399="SI", G399-H399,G399)</f>
        <v>21</v>
      </c>
      <c r="K399" s="299" t="s">
        <v>432</v>
      </c>
      <c r="L399" s="108">
        <v>2021</v>
      </c>
      <c r="M399" s="108">
        <v>3266</v>
      </c>
      <c r="N399" s="109" t="s">
        <v>973</v>
      </c>
      <c r="O399" s="111" t="s">
        <v>213</v>
      </c>
      <c r="P399" s="109" t="s">
        <v>214</v>
      </c>
      <c r="Q399" s="109" t="s">
        <v>214</v>
      </c>
      <c r="R399" s="108">
        <v>4</v>
      </c>
      <c r="S399" s="111" t="s">
        <v>126</v>
      </c>
      <c r="T399" s="108">
        <v>1040203</v>
      </c>
      <c r="U399" s="108">
        <v>1570</v>
      </c>
      <c r="V399" s="108">
        <v>1366</v>
      </c>
      <c r="W399" s="108">
        <v>2</v>
      </c>
      <c r="X399" s="113">
        <v>2021</v>
      </c>
      <c r="Y399" s="113">
        <v>364</v>
      </c>
      <c r="Z399" s="113">
        <v>0</v>
      </c>
      <c r="AA399" s="114" t="s">
        <v>974</v>
      </c>
      <c r="AB399" s="108">
        <v>599</v>
      </c>
      <c r="AC399" s="109" t="s">
        <v>1060</v>
      </c>
      <c r="AD399" s="300" t="s">
        <v>1176</v>
      </c>
      <c r="AE399" s="300" t="s">
        <v>1061</v>
      </c>
      <c r="AF399" s="301">
        <f>AE399-AD399</f>
        <v>-12</v>
      </c>
      <c r="AG399" s="302">
        <f>IF(AI399="SI", 0,J399)</f>
        <v>21</v>
      </c>
      <c r="AH399" s="303">
        <f>AG399*AF399</f>
        <v>-252</v>
      </c>
      <c r="AI399" s="304" t="s">
        <v>131</v>
      </c>
    </row>
    <row r="400" spans="1:35" x14ac:dyDescent="0.2">
      <c r="A400" s="108">
        <v>2021</v>
      </c>
      <c r="B400" s="108">
        <v>309</v>
      </c>
      <c r="C400" s="109" t="s">
        <v>973</v>
      </c>
      <c r="D400" s="297" t="s">
        <v>1185</v>
      </c>
      <c r="E400" s="109" t="s">
        <v>1025</v>
      </c>
      <c r="F400" s="298" t="s">
        <v>1186</v>
      </c>
      <c r="G400" s="112">
        <v>74.55</v>
      </c>
      <c r="H400" s="112">
        <v>13.55</v>
      </c>
      <c r="I400" s="107" t="s">
        <v>121</v>
      </c>
      <c r="J400" s="112">
        <f>IF(I400="SI", G400-H400,G400)</f>
        <v>61</v>
      </c>
      <c r="K400" s="299" t="s">
        <v>432</v>
      </c>
      <c r="L400" s="108">
        <v>2021</v>
      </c>
      <c r="M400" s="108">
        <v>3267</v>
      </c>
      <c r="N400" s="109" t="s">
        <v>973</v>
      </c>
      <c r="O400" s="111" t="s">
        <v>213</v>
      </c>
      <c r="P400" s="109" t="s">
        <v>214</v>
      </c>
      <c r="Q400" s="109" t="s">
        <v>214</v>
      </c>
      <c r="R400" s="108">
        <v>2</v>
      </c>
      <c r="S400" s="111" t="s">
        <v>138</v>
      </c>
      <c r="T400" s="108">
        <v>1010503</v>
      </c>
      <c r="U400" s="108">
        <v>470</v>
      </c>
      <c r="V400" s="108">
        <v>1156</v>
      </c>
      <c r="W400" s="108">
        <v>2</v>
      </c>
      <c r="X400" s="113">
        <v>2021</v>
      </c>
      <c r="Y400" s="113">
        <v>350</v>
      </c>
      <c r="Z400" s="113">
        <v>0</v>
      </c>
      <c r="AA400" s="114" t="s">
        <v>1044</v>
      </c>
      <c r="AB400" s="108">
        <v>590</v>
      </c>
      <c r="AC400" s="109" t="s">
        <v>1123</v>
      </c>
      <c r="AD400" s="300" t="s">
        <v>1176</v>
      </c>
      <c r="AE400" s="300" t="s">
        <v>1088</v>
      </c>
      <c r="AF400" s="301">
        <f>AE400-AD400</f>
        <v>-17</v>
      </c>
      <c r="AG400" s="302">
        <f>IF(AI400="SI", 0,J400)</f>
        <v>61</v>
      </c>
      <c r="AH400" s="303">
        <f>AG400*AF400</f>
        <v>-1037</v>
      </c>
      <c r="AI400" s="304" t="s">
        <v>131</v>
      </c>
    </row>
    <row r="401" spans="1:35" x14ac:dyDescent="0.2">
      <c r="A401" s="108">
        <v>2021</v>
      </c>
      <c r="B401" s="108">
        <v>310</v>
      </c>
      <c r="C401" s="109" t="s">
        <v>973</v>
      </c>
      <c r="D401" s="297" t="s">
        <v>1187</v>
      </c>
      <c r="E401" s="109" t="s">
        <v>1025</v>
      </c>
      <c r="F401" s="298" t="s">
        <v>1188</v>
      </c>
      <c r="G401" s="112">
        <v>68.23</v>
      </c>
      <c r="H401" s="112">
        <v>12.23</v>
      </c>
      <c r="I401" s="107" t="s">
        <v>121</v>
      </c>
      <c r="J401" s="112">
        <f>IF(I401="SI", G401-H401,G401)</f>
        <v>56</v>
      </c>
      <c r="K401" s="299" t="s">
        <v>432</v>
      </c>
      <c r="L401" s="108">
        <v>2021</v>
      </c>
      <c r="M401" s="108">
        <v>3268</v>
      </c>
      <c r="N401" s="109" t="s">
        <v>973</v>
      </c>
      <c r="O401" s="111" t="s">
        <v>213</v>
      </c>
      <c r="P401" s="109" t="s">
        <v>214</v>
      </c>
      <c r="Q401" s="109" t="s">
        <v>214</v>
      </c>
      <c r="R401" s="108">
        <v>2</v>
      </c>
      <c r="S401" s="111" t="s">
        <v>138</v>
      </c>
      <c r="T401" s="108">
        <v>1060203</v>
      </c>
      <c r="U401" s="108">
        <v>2340</v>
      </c>
      <c r="V401" s="108">
        <v>1829</v>
      </c>
      <c r="W401" s="108">
        <v>2</v>
      </c>
      <c r="X401" s="113">
        <v>2021</v>
      </c>
      <c r="Y401" s="113">
        <v>101</v>
      </c>
      <c r="Z401" s="113">
        <v>0</v>
      </c>
      <c r="AA401" s="114" t="s">
        <v>1044</v>
      </c>
      <c r="AB401" s="108">
        <v>591</v>
      </c>
      <c r="AC401" s="109" t="s">
        <v>1123</v>
      </c>
      <c r="AD401" s="300" t="s">
        <v>1176</v>
      </c>
      <c r="AE401" s="300" t="s">
        <v>1088</v>
      </c>
      <c r="AF401" s="301">
        <f>AE401-AD401</f>
        <v>-17</v>
      </c>
      <c r="AG401" s="302">
        <f>IF(AI401="SI", 0,J401)</f>
        <v>56</v>
      </c>
      <c r="AH401" s="303">
        <f>AG401*AF401</f>
        <v>-952</v>
      </c>
      <c r="AI401" s="304" t="s">
        <v>131</v>
      </c>
    </row>
    <row r="402" spans="1:35" x14ac:dyDescent="0.2">
      <c r="A402" s="108">
        <v>2021</v>
      </c>
      <c r="B402" s="108">
        <v>311</v>
      </c>
      <c r="C402" s="109" t="s">
        <v>973</v>
      </c>
      <c r="D402" s="297" t="s">
        <v>1189</v>
      </c>
      <c r="E402" s="109" t="s">
        <v>1025</v>
      </c>
      <c r="F402" s="298" t="s">
        <v>1190</v>
      </c>
      <c r="G402" s="112">
        <v>56.63</v>
      </c>
      <c r="H402" s="112">
        <v>10.36</v>
      </c>
      <c r="I402" s="107" t="s">
        <v>121</v>
      </c>
      <c r="J402" s="112">
        <f>IF(I402="SI", G402-H402,G402)</f>
        <v>46.27</v>
      </c>
      <c r="K402" s="299" t="s">
        <v>432</v>
      </c>
      <c r="L402" s="108">
        <v>2021</v>
      </c>
      <c r="M402" s="108">
        <v>3270</v>
      </c>
      <c r="N402" s="109" t="s">
        <v>973</v>
      </c>
      <c r="O402" s="111" t="s">
        <v>213</v>
      </c>
      <c r="P402" s="109" t="s">
        <v>214</v>
      </c>
      <c r="Q402" s="109" t="s">
        <v>214</v>
      </c>
      <c r="R402" s="108">
        <v>2</v>
      </c>
      <c r="S402" s="111" t="s">
        <v>138</v>
      </c>
      <c r="T402" s="108">
        <v>1060203</v>
      </c>
      <c r="U402" s="108">
        <v>2340</v>
      </c>
      <c r="V402" s="108">
        <v>1829</v>
      </c>
      <c r="W402" s="108">
        <v>2</v>
      </c>
      <c r="X402" s="113">
        <v>2021</v>
      </c>
      <c r="Y402" s="113">
        <v>101</v>
      </c>
      <c r="Z402" s="113">
        <v>0</v>
      </c>
      <c r="AA402" s="114" t="s">
        <v>1044</v>
      </c>
      <c r="AB402" s="108">
        <v>591</v>
      </c>
      <c r="AC402" s="109" t="s">
        <v>1123</v>
      </c>
      <c r="AD402" s="300" t="s">
        <v>1176</v>
      </c>
      <c r="AE402" s="300" t="s">
        <v>1088</v>
      </c>
      <c r="AF402" s="301">
        <f>AE402-AD402</f>
        <v>-17</v>
      </c>
      <c r="AG402" s="302">
        <f>IF(AI402="SI", 0,J402)</f>
        <v>46.27</v>
      </c>
      <c r="AH402" s="303">
        <f>AG402*AF402</f>
        <v>-786.59</v>
      </c>
      <c r="AI402" s="304" t="s">
        <v>131</v>
      </c>
    </row>
    <row r="403" spans="1:35" x14ac:dyDescent="0.2">
      <c r="A403" s="108">
        <v>2021</v>
      </c>
      <c r="B403" s="108">
        <v>311</v>
      </c>
      <c r="C403" s="109" t="s">
        <v>973</v>
      </c>
      <c r="D403" s="297" t="s">
        <v>1189</v>
      </c>
      <c r="E403" s="109" t="s">
        <v>1025</v>
      </c>
      <c r="F403" s="298" t="s">
        <v>1190</v>
      </c>
      <c r="G403" s="112">
        <v>59.1</v>
      </c>
      <c r="H403" s="112">
        <v>10.37</v>
      </c>
      <c r="I403" s="107" t="s">
        <v>121</v>
      </c>
      <c r="J403" s="112">
        <f>IF(I403="SI", G403-H403,G403)</f>
        <v>48.730000000000004</v>
      </c>
      <c r="K403" s="299" t="s">
        <v>432</v>
      </c>
      <c r="L403" s="108">
        <v>2021</v>
      </c>
      <c r="M403" s="108">
        <v>3270</v>
      </c>
      <c r="N403" s="109" t="s">
        <v>973</v>
      </c>
      <c r="O403" s="111" t="s">
        <v>213</v>
      </c>
      <c r="P403" s="109" t="s">
        <v>214</v>
      </c>
      <c r="Q403" s="109" t="s">
        <v>214</v>
      </c>
      <c r="R403" s="108">
        <v>2</v>
      </c>
      <c r="S403" s="111" t="s">
        <v>138</v>
      </c>
      <c r="T403" s="108">
        <v>1060203</v>
      </c>
      <c r="U403" s="108">
        <v>2340</v>
      </c>
      <c r="V403" s="108">
        <v>1829</v>
      </c>
      <c r="W403" s="108">
        <v>2</v>
      </c>
      <c r="X403" s="113">
        <v>2021</v>
      </c>
      <c r="Y403" s="113">
        <v>352</v>
      </c>
      <c r="Z403" s="113">
        <v>0</v>
      </c>
      <c r="AA403" s="114" t="s">
        <v>1044</v>
      </c>
      <c r="AB403" s="108">
        <v>592</v>
      </c>
      <c r="AC403" s="109" t="s">
        <v>1123</v>
      </c>
      <c r="AD403" s="300" t="s">
        <v>1176</v>
      </c>
      <c r="AE403" s="300" t="s">
        <v>1088</v>
      </c>
      <c r="AF403" s="301">
        <f>AE403-AD403</f>
        <v>-17</v>
      </c>
      <c r="AG403" s="302">
        <f>IF(AI403="SI", 0,J403)</f>
        <v>48.730000000000004</v>
      </c>
      <c r="AH403" s="303">
        <f>AG403*AF403</f>
        <v>-828.41000000000008</v>
      </c>
      <c r="AI403" s="304" t="s">
        <v>131</v>
      </c>
    </row>
    <row r="404" spans="1:35" x14ac:dyDescent="0.2">
      <c r="A404" s="108">
        <v>2021</v>
      </c>
      <c r="B404" s="108">
        <v>312</v>
      </c>
      <c r="C404" s="109" t="s">
        <v>973</v>
      </c>
      <c r="D404" s="297" t="s">
        <v>1191</v>
      </c>
      <c r="E404" s="109" t="s">
        <v>1025</v>
      </c>
      <c r="F404" s="298" t="s">
        <v>1192</v>
      </c>
      <c r="G404" s="112">
        <v>163.57</v>
      </c>
      <c r="H404" s="112">
        <v>29.57</v>
      </c>
      <c r="I404" s="107" t="s">
        <v>121</v>
      </c>
      <c r="J404" s="112">
        <f>IF(I404="SI", G404-H404,G404)</f>
        <v>134</v>
      </c>
      <c r="K404" s="299" t="s">
        <v>1193</v>
      </c>
      <c r="L404" s="108">
        <v>2021</v>
      </c>
      <c r="M404" s="108">
        <v>3262</v>
      </c>
      <c r="N404" s="109" t="s">
        <v>973</v>
      </c>
      <c r="O404" s="111" t="s">
        <v>213</v>
      </c>
      <c r="P404" s="109" t="s">
        <v>214</v>
      </c>
      <c r="Q404" s="109" t="s">
        <v>214</v>
      </c>
      <c r="R404" s="108">
        <v>1</v>
      </c>
      <c r="S404" s="111" t="s">
        <v>166</v>
      </c>
      <c r="T404" s="108">
        <v>1100403</v>
      </c>
      <c r="U404" s="108">
        <v>4100</v>
      </c>
      <c r="V404" s="108">
        <v>1574</v>
      </c>
      <c r="W404" s="108">
        <v>2</v>
      </c>
      <c r="X404" s="113">
        <v>2021</v>
      </c>
      <c r="Y404" s="113">
        <v>120</v>
      </c>
      <c r="Z404" s="113">
        <v>0</v>
      </c>
      <c r="AA404" s="114" t="s">
        <v>1044</v>
      </c>
      <c r="AB404" s="108">
        <v>586</v>
      </c>
      <c r="AC404" s="109" t="s">
        <v>1123</v>
      </c>
      <c r="AD404" s="300" t="s">
        <v>1176</v>
      </c>
      <c r="AE404" s="300" t="s">
        <v>1088</v>
      </c>
      <c r="AF404" s="301">
        <f>AE404-AD404</f>
        <v>-17</v>
      </c>
      <c r="AG404" s="302">
        <f>IF(AI404="SI", 0,J404)</f>
        <v>134</v>
      </c>
      <c r="AH404" s="303">
        <f>AG404*AF404</f>
        <v>-2278</v>
      </c>
      <c r="AI404" s="304" t="s">
        <v>131</v>
      </c>
    </row>
    <row r="405" spans="1:35" x14ac:dyDescent="0.2">
      <c r="A405" s="108">
        <v>2021</v>
      </c>
      <c r="B405" s="108">
        <v>313</v>
      </c>
      <c r="C405" s="109" t="s">
        <v>1044</v>
      </c>
      <c r="D405" s="297" t="s">
        <v>1194</v>
      </c>
      <c r="E405" s="109" t="s">
        <v>1018</v>
      </c>
      <c r="F405" s="298" t="s">
        <v>1169</v>
      </c>
      <c r="G405" s="112">
        <v>82.96</v>
      </c>
      <c r="H405" s="112">
        <v>14.96</v>
      </c>
      <c r="I405" s="107" t="s">
        <v>121</v>
      </c>
      <c r="J405" s="112">
        <f>IF(I405="SI", G405-H405,G405)</f>
        <v>68</v>
      </c>
      <c r="K405" s="299" t="s">
        <v>247</v>
      </c>
      <c r="L405" s="108">
        <v>2021</v>
      </c>
      <c r="M405" s="108">
        <v>3231</v>
      </c>
      <c r="N405" s="109" t="s">
        <v>1171</v>
      </c>
      <c r="O405" s="111" t="s">
        <v>248</v>
      </c>
      <c r="P405" s="109" t="s">
        <v>249</v>
      </c>
      <c r="Q405" s="109" t="s">
        <v>125</v>
      </c>
      <c r="R405" s="108">
        <v>4</v>
      </c>
      <c r="S405" s="111" t="s">
        <v>126</v>
      </c>
      <c r="T405" s="108">
        <v>1040203</v>
      </c>
      <c r="U405" s="108">
        <v>1570</v>
      </c>
      <c r="V405" s="108">
        <v>1366</v>
      </c>
      <c r="W405" s="108">
        <v>2</v>
      </c>
      <c r="X405" s="113">
        <v>2021</v>
      </c>
      <c r="Y405" s="113">
        <v>367</v>
      </c>
      <c r="Z405" s="113">
        <v>0</v>
      </c>
      <c r="AA405" s="114" t="s">
        <v>974</v>
      </c>
      <c r="AB405" s="108">
        <v>597</v>
      </c>
      <c r="AC405" s="109" t="s">
        <v>1060</v>
      </c>
      <c r="AD405" s="300" t="s">
        <v>1172</v>
      </c>
      <c r="AE405" s="300" t="s">
        <v>1061</v>
      </c>
      <c r="AF405" s="301">
        <f>AE405-AD405</f>
        <v>-10</v>
      </c>
      <c r="AG405" s="302">
        <f>IF(AI405="SI", 0,J405)</f>
        <v>68</v>
      </c>
      <c r="AH405" s="303">
        <f>AG405*AF405</f>
        <v>-680</v>
      </c>
      <c r="AI405" s="304" t="s">
        <v>131</v>
      </c>
    </row>
    <row r="406" spans="1:35" x14ac:dyDescent="0.2">
      <c r="A406" s="108">
        <v>2021</v>
      </c>
      <c r="B406" s="108">
        <v>314</v>
      </c>
      <c r="C406" s="109" t="s">
        <v>1044</v>
      </c>
      <c r="D406" s="297" t="s">
        <v>1195</v>
      </c>
      <c r="E406" s="109" t="s">
        <v>1018</v>
      </c>
      <c r="F406" s="298" t="s">
        <v>1169</v>
      </c>
      <c r="G406" s="112">
        <v>162.53</v>
      </c>
      <c r="H406" s="112">
        <v>29.31</v>
      </c>
      <c r="I406" s="107" t="s">
        <v>121</v>
      </c>
      <c r="J406" s="112">
        <f>IF(I406="SI", G406-H406,G406)</f>
        <v>133.22</v>
      </c>
      <c r="K406" s="299" t="s">
        <v>247</v>
      </c>
      <c r="L406" s="108">
        <v>2021</v>
      </c>
      <c r="M406" s="108">
        <v>3233</v>
      </c>
      <c r="N406" s="109" t="s">
        <v>1171</v>
      </c>
      <c r="O406" s="111" t="s">
        <v>248</v>
      </c>
      <c r="P406" s="109" t="s">
        <v>249</v>
      </c>
      <c r="Q406" s="109" t="s">
        <v>125</v>
      </c>
      <c r="R406" s="108">
        <v>4</v>
      </c>
      <c r="S406" s="111" t="s">
        <v>126</v>
      </c>
      <c r="T406" s="108">
        <v>1040203</v>
      </c>
      <c r="U406" s="108">
        <v>1570</v>
      </c>
      <c r="V406" s="108">
        <v>1366</v>
      </c>
      <c r="W406" s="108">
        <v>2</v>
      </c>
      <c r="X406" s="113">
        <v>2021</v>
      </c>
      <c r="Y406" s="113">
        <v>367</v>
      </c>
      <c r="Z406" s="113">
        <v>0</v>
      </c>
      <c r="AA406" s="114" t="s">
        <v>974</v>
      </c>
      <c r="AB406" s="108">
        <v>597</v>
      </c>
      <c r="AC406" s="109" t="s">
        <v>1060</v>
      </c>
      <c r="AD406" s="300" t="s">
        <v>1196</v>
      </c>
      <c r="AE406" s="300" t="s">
        <v>1061</v>
      </c>
      <c r="AF406" s="301">
        <f>AE406-AD406</f>
        <v>-9</v>
      </c>
      <c r="AG406" s="302">
        <f>IF(AI406="SI", 0,J406)</f>
        <v>133.22</v>
      </c>
      <c r="AH406" s="303">
        <f>AG406*AF406</f>
        <v>-1198.98</v>
      </c>
      <c r="AI406" s="304" t="s">
        <v>131</v>
      </c>
    </row>
    <row r="407" spans="1:35" x14ac:dyDescent="0.2">
      <c r="A407" s="108">
        <v>2021</v>
      </c>
      <c r="B407" s="108">
        <v>315</v>
      </c>
      <c r="C407" s="109" t="s">
        <v>1044</v>
      </c>
      <c r="D407" s="297" t="s">
        <v>1197</v>
      </c>
      <c r="E407" s="109" t="s">
        <v>1018</v>
      </c>
      <c r="F407" s="298" t="s">
        <v>1169</v>
      </c>
      <c r="G407" s="112">
        <v>155.04</v>
      </c>
      <c r="H407" s="112">
        <v>27.96</v>
      </c>
      <c r="I407" s="107" t="s">
        <v>121</v>
      </c>
      <c r="J407" s="112">
        <f>IF(I407="SI", G407-H407,G407)</f>
        <v>127.07999999999998</v>
      </c>
      <c r="K407" s="299" t="s">
        <v>247</v>
      </c>
      <c r="L407" s="108">
        <v>2021</v>
      </c>
      <c r="M407" s="108">
        <v>3232</v>
      </c>
      <c r="N407" s="109" t="s">
        <v>1171</v>
      </c>
      <c r="O407" s="111" t="s">
        <v>248</v>
      </c>
      <c r="P407" s="109" t="s">
        <v>249</v>
      </c>
      <c r="Q407" s="109" t="s">
        <v>125</v>
      </c>
      <c r="R407" s="108">
        <v>4</v>
      </c>
      <c r="S407" s="111" t="s">
        <v>126</v>
      </c>
      <c r="T407" s="108">
        <v>1040103</v>
      </c>
      <c r="U407" s="108">
        <v>1460</v>
      </c>
      <c r="V407" s="108">
        <v>1346</v>
      </c>
      <c r="W407" s="108">
        <v>2</v>
      </c>
      <c r="X407" s="113">
        <v>2021</v>
      </c>
      <c r="Y407" s="113">
        <v>366</v>
      </c>
      <c r="Z407" s="113">
        <v>0</v>
      </c>
      <c r="AA407" s="114" t="s">
        <v>974</v>
      </c>
      <c r="AB407" s="108">
        <v>596</v>
      </c>
      <c r="AC407" s="109" t="s">
        <v>1060</v>
      </c>
      <c r="AD407" s="300" t="s">
        <v>1196</v>
      </c>
      <c r="AE407" s="300" t="s">
        <v>1061</v>
      </c>
      <c r="AF407" s="301">
        <f>AE407-AD407</f>
        <v>-9</v>
      </c>
      <c r="AG407" s="302">
        <f>IF(AI407="SI", 0,J407)</f>
        <v>127.07999999999998</v>
      </c>
      <c r="AH407" s="303">
        <f>AG407*AF407</f>
        <v>-1143.7199999999998</v>
      </c>
      <c r="AI407" s="304" t="s">
        <v>131</v>
      </c>
    </row>
    <row r="408" spans="1:35" x14ac:dyDescent="0.2">
      <c r="A408" s="108">
        <v>2021</v>
      </c>
      <c r="B408" s="108">
        <v>316</v>
      </c>
      <c r="C408" s="109" t="s">
        <v>1044</v>
      </c>
      <c r="D408" s="297" t="s">
        <v>1198</v>
      </c>
      <c r="E408" s="109" t="s">
        <v>1018</v>
      </c>
      <c r="F408" s="298" t="s">
        <v>1169</v>
      </c>
      <c r="G408" s="112">
        <v>80.349999999999994</v>
      </c>
      <c r="H408" s="112">
        <v>14.49</v>
      </c>
      <c r="I408" s="107" t="s">
        <v>121</v>
      </c>
      <c r="J408" s="112">
        <f>IF(I408="SI", G408-H408,G408)</f>
        <v>65.86</v>
      </c>
      <c r="K408" s="299" t="s">
        <v>247</v>
      </c>
      <c r="L408" s="108">
        <v>2021</v>
      </c>
      <c r="M408" s="108">
        <v>3234</v>
      </c>
      <c r="N408" s="109" t="s">
        <v>1171</v>
      </c>
      <c r="O408" s="111" t="s">
        <v>248</v>
      </c>
      <c r="P408" s="109" t="s">
        <v>249</v>
      </c>
      <c r="Q408" s="109" t="s">
        <v>125</v>
      </c>
      <c r="R408" s="108">
        <v>4</v>
      </c>
      <c r="S408" s="111" t="s">
        <v>126</v>
      </c>
      <c r="T408" s="108">
        <v>1040203</v>
      </c>
      <c r="U408" s="108">
        <v>1570</v>
      </c>
      <c r="V408" s="108">
        <v>1366</v>
      </c>
      <c r="W408" s="108">
        <v>2</v>
      </c>
      <c r="X408" s="113">
        <v>2021</v>
      </c>
      <c r="Y408" s="113">
        <v>367</v>
      </c>
      <c r="Z408" s="113">
        <v>0</v>
      </c>
      <c r="AA408" s="114" t="s">
        <v>974</v>
      </c>
      <c r="AB408" s="108">
        <v>597</v>
      </c>
      <c r="AC408" s="109" t="s">
        <v>1060</v>
      </c>
      <c r="AD408" s="300" t="s">
        <v>1196</v>
      </c>
      <c r="AE408" s="300" t="s">
        <v>1061</v>
      </c>
      <c r="AF408" s="301">
        <f>AE408-AD408</f>
        <v>-9</v>
      </c>
      <c r="AG408" s="302">
        <f>IF(AI408="SI", 0,J408)</f>
        <v>65.86</v>
      </c>
      <c r="AH408" s="303">
        <f>AG408*AF408</f>
        <v>-592.74</v>
      </c>
      <c r="AI408" s="304" t="s">
        <v>131</v>
      </c>
    </row>
    <row r="409" spans="1:35" x14ac:dyDescent="0.2">
      <c r="A409" s="108">
        <v>2021</v>
      </c>
      <c r="B409" s="108">
        <v>317</v>
      </c>
      <c r="C409" s="109" t="s">
        <v>1044</v>
      </c>
      <c r="D409" s="297" t="s">
        <v>1199</v>
      </c>
      <c r="E409" s="109" t="s">
        <v>930</v>
      </c>
      <c r="F409" s="298" t="s">
        <v>1200</v>
      </c>
      <c r="G409" s="112">
        <v>394.01</v>
      </c>
      <c r="H409" s="112">
        <v>71.010000000000005</v>
      </c>
      <c r="I409" s="107" t="s">
        <v>121</v>
      </c>
      <c r="J409" s="112">
        <f>IF(I409="SI", G409-H409,G409)</f>
        <v>323</v>
      </c>
      <c r="K409" s="299" t="s">
        <v>432</v>
      </c>
      <c r="L409" s="108">
        <v>2021</v>
      </c>
      <c r="M409" s="108">
        <v>2814</v>
      </c>
      <c r="N409" s="109" t="s">
        <v>1036</v>
      </c>
      <c r="O409" s="111" t="s">
        <v>213</v>
      </c>
      <c r="P409" s="109" t="s">
        <v>214</v>
      </c>
      <c r="Q409" s="109" t="s">
        <v>214</v>
      </c>
      <c r="R409" s="108">
        <v>4</v>
      </c>
      <c r="S409" s="111" t="s">
        <v>126</v>
      </c>
      <c r="T409" s="108">
        <v>1040103</v>
      </c>
      <c r="U409" s="108">
        <v>1460</v>
      </c>
      <c r="V409" s="108">
        <v>1346</v>
      </c>
      <c r="W409" s="108">
        <v>2</v>
      </c>
      <c r="X409" s="113">
        <v>2021</v>
      </c>
      <c r="Y409" s="113">
        <v>363</v>
      </c>
      <c r="Z409" s="113">
        <v>0</v>
      </c>
      <c r="AA409" s="114" t="s">
        <v>974</v>
      </c>
      <c r="AB409" s="108">
        <v>598</v>
      </c>
      <c r="AC409" s="109" t="s">
        <v>1060</v>
      </c>
      <c r="AD409" s="300" t="s">
        <v>1055</v>
      </c>
      <c r="AE409" s="300" t="s">
        <v>1061</v>
      </c>
      <c r="AF409" s="301">
        <f>AE409-AD409</f>
        <v>16</v>
      </c>
      <c r="AG409" s="302">
        <f>IF(AI409="SI", 0,J409)</f>
        <v>323</v>
      </c>
      <c r="AH409" s="303">
        <f>AG409*AF409</f>
        <v>5168</v>
      </c>
      <c r="AI409" s="304" t="s">
        <v>131</v>
      </c>
    </row>
    <row r="410" spans="1:35" x14ac:dyDescent="0.2">
      <c r="A410" s="108">
        <v>2021</v>
      </c>
      <c r="B410" s="108">
        <v>318</v>
      </c>
      <c r="C410" s="109" t="s">
        <v>1044</v>
      </c>
      <c r="D410" s="297" t="s">
        <v>1201</v>
      </c>
      <c r="E410" s="109" t="s">
        <v>1025</v>
      </c>
      <c r="F410" s="298" t="s">
        <v>1202</v>
      </c>
      <c r="G410" s="112">
        <v>58.56</v>
      </c>
      <c r="H410" s="112">
        <v>10.56</v>
      </c>
      <c r="I410" s="107" t="s">
        <v>121</v>
      </c>
      <c r="J410" s="112">
        <f>IF(I410="SI", G410-H410,G410)</f>
        <v>48</v>
      </c>
      <c r="K410" s="299" t="s">
        <v>432</v>
      </c>
      <c r="L410" s="108">
        <v>2021</v>
      </c>
      <c r="M410" s="108">
        <v>3264</v>
      </c>
      <c r="N410" s="109" t="s">
        <v>973</v>
      </c>
      <c r="O410" s="111" t="s">
        <v>213</v>
      </c>
      <c r="P410" s="109" t="s">
        <v>214</v>
      </c>
      <c r="Q410" s="109" t="s">
        <v>214</v>
      </c>
      <c r="R410" s="108">
        <v>4</v>
      </c>
      <c r="S410" s="111" t="s">
        <v>126</v>
      </c>
      <c r="T410" s="108">
        <v>1040103</v>
      </c>
      <c r="U410" s="108">
        <v>1460</v>
      </c>
      <c r="V410" s="108">
        <v>1346</v>
      </c>
      <c r="W410" s="108">
        <v>2</v>
      </c>
      <c r="X410" s="113">
        <v>2021</v>
      </c>
      <c r="Y410" s="113">
        <v>363</v>
      </c>
      <c r="Z410" s="113">
        <v>0</v>
      </c>
      <c r="AA410" s="114" t="s">
        <v>974</v>
      </c>
      <c r="AB410" s="108">
        <v>598</v>
      </c>
      <c r="AC410" s="109" t="s">
        <v>1060</v>
      </c>
      <c r="AD410" s="300" t="s">
        <v>1176</v>
      </c>
      <c r="AE410" s="300" t="s">
        <v>1061</v>
      </c>
      <c r="AF410" s="301">
        <f>AE410-AD410</f>
        <v>-12</v>
      </c>
      <c r="AG410" s="302">
        <f>IF(AI410="SI", 0,J410)</f>
        <v>48</v>
      </c>
      <c r="AH410" s="303">
        <f>AG410*AF410</f>
        <v>-576</v>
      </c>
      <c r="AI410" s="304" t="s">
        <v>131</v>
      </c>
    </row>
    <row r="411" spans="1:35" x14ac:dyDescent="0.2">
      <c r="A411" s="108">
        <v>2021</v>
      </c>
      <c r="B411" s="108">
        <v>319</v>
      </c>
      <c r="C411" s="109" t="s">
        <v>1044</v>
      </c>
      <c r="D411" s="297" t="s">
        <v>1203</v>
      </c>
      <c r="E411" s="109" t="s">
        <v>1025</v>
      </c>
      <c r="F411" s="298" t="s">
        <v>1204</v>
      </c>
      <c r="G411" s="112">
        <v>37.81</v>
      </c>
      <c r="H411" s="112">
        <v>6.81</v>
      </c>
      <c r="I411" s="107" t="s">
        <v>121</v>
      </c>
      <c r="J411" s="112">
        <f>IF(I411="SI", G411-H411,G411)</f>
        <v>31.000000000000004</v>
      </c>
      <c r="K411" s="299" t="s">
        <v>432</v>
      </c>
      <c r="L411" s="108">
        <v>2021</v>
      </c>
      <c r="M411" s="108">
        <v>3269</v>
      </c>
      <c r="N411" s="109" t="s">
        <v>973</v>
      </c>
      <c r="O411" s="111" t="s">
        <v>213</v>
      </c>
      <c r="P411" s="109" t="s">
        <v>214</v>
      </c>
      <c r="Q411" s="109" t="s">
        <v>214</v>
      </c>
      <c r="R411" s="108">
        <v>4</v>
      </c>
      <c r="S411" s="111" t="s">
        <v>126</v>
      </c>
      <c r="T411" s="108">
        <v>1040103</v>
      </c>
      <c r="U411" s="108">
        <v>1460</v>
      </c>
      <c r="V411" s="108">
        <v>1346</v>
      </c>
      <c r="W411" s="108">
        <v>2</v>
      </c>
      <c r="X411" s="113">
        <v>2021</v>
      </c>
      <c r="Y411" s="113">
        <v>363</v>
      </c>
      <c r="Z411" s="113">
        <v>0</v>
      </c>
      <c r="AA411" s="114" t="s">
        <v>974</v>
      </c>
      <c r="AB411" s="108">
        <v>598</v>
      </c>
      <c r="AC411" s="109" t="s">
        <v>1060</v>
      </c>
      <c r="AD411" s="300" t="s">
        <v>1176</v>
      </c>
      <c r="AE411" s="300" t="s">
        <v>1061</v>
      </c>
      <c r="AF411" s="301">
        <f>AE411-AD411</f>
        <v>-12</v>
      </c>
      <c r="AG411" s="302">
        <f>IF(AI411="SI", 0,J411)</f>
        <v>31.000000000000004</v>
      </c>
      <c r="AH411" s="303">
        <f>AG411*AF411</f>
        <v>-372.00000000000006</v>
      </c>
      <c r="AI411" s="304" t="s">
        <v>131</v>
      </c>
    </row>
    <row r="412" spans="1:35" x14ac:dyDescent="0.2">
      <c r="A412" s="108">
        <v>2021</v>
      </c>
      <c r="B412" s="108">
        <v>320</v>
      </c>
      <c r="C412" s="109" t="s">
        <v>1044</v>
      </c>
      <c r="D412" s="297" t="s">
        <v>1205</v>
      </c>
      <c r="E412" s="109" t="s">
        <v>1037</v>
      </c>
      <c r="F412" s="298" t="s">
        <v>1206</v>
      </c>
      <c r="G412" s="112">
        <v>1199.2</v>
      </c>
      <c r="H412" s="112">
        <v>189.2</v>
      </c>
      <c r="I412" s="107" t="s">
        <v>121</v>
      </c>
      <c r="J412" s="112">
        <f>IF(I412="SI", G412-H412,G412)</f>
        <v>1010</v>
      </c>
      <c r="K412" s="299" t="s">
        <v>1207</v>
      </c>
      <c r="L412" s="108">
        <v>2021</v>
      </c>
      <c r="M412" s="108">
        <v>3290</v>
      </c>
      <c r="N412" s="109" t="s">
        <v>1037</v>
      </c>
      <c r="O412" s="111" t="s">
        <v>343</v>
      </c>
      <c r="P412" s="109" t="s">
        <v>344</v>
      </c>
      <c r="Q412" s="109" t="s">
        <v>125</v>
      </c>
      <c r="R412" s="108">
        <v>1</v>
      </c>
      <c r="S412" s="111" t="s">
        <v>166</v>
      </c>
      <c r="T412" s="108">
        <v>1010203</v>
      </c>
      <c r="U412" s="108">
        <v>140</v>
      </c>
      <c r="V412" s="108">
        <v>1043</v>
      </c>
      <c r="W412" s="108">
        <v>7</v>
      </c>
      <c r="X412" s="113">
        <v>2021</v>
      </c>
      <c r="Y412" s="113">
        <v>42</v>
      </c>
      <c r="Z412" s="113">
        <v>0</v>
      </c>
      <c r="AA412" s="114" t="s">
        <v>963</v>
      </c>
      <c r="AB412" s="108">
        <v>677</v>
      </c>
      <c r="AC412" s="109" t="s">
        <v>964</v>
      </c>
      <c r="AD412" s="300" t="s">
        <v>1208</v>
      </c>
      <c r="AE412" s="300" t="s">
        <v>966</v>
      </c>
      <c r="AF412" s="301">
        <f>AE412-AD412</f>
        <v>3</v>
      </c>
      <c r="AG412" s="302">
        <f>IF(AI412="SI", 0,J412)</f>
        <v>1010</v>
      </c>
      <c r="AH412" s="303">
        <f>AG412*AF412</f>
        <v>3030</v>
      </c>
      <c r="AI412" s="304" t="s">
        <v>131</v>
      </c>
    </row>
    <row r="413" spans="1:35" x14ac:dyDescent="0.2">
      <c r="A413" s="108">
        <v>2021</v>
      </c>
      <c r="B413" s="108">
        <v>321</v>
      </c>
      <c r="C413" s="109" t="s">
        <v>1044</v>
      </c>
      <c r="D413" s="297" t="s">
        <v>1209</v>
      </c>
      <c r="E413" s="109" t="s">
        <v>1210</v>
      </c>
      <c r="F413" s="298" t="s">
        <v>1211</v>
      </c>
      <c r="G413" s="112">
        <v>110.5</v>
      </c>
      <c r="H413" s="112">
        <v>8</v>
      </c>
      <c r="I413" s="107" t="s">
        <v>121</v>
      </c>
      <c r="J413" s="112">
        <f>IF(I413="SI", G413-H413,G413)</f>
        <v>102.5</v>
      </c>
      <c r="K413" s="299" t="s">
        <v>1212</v>
      </c>
      <c r="L413" s="108">
        <v>2021</v>
      </c>
      <c r="M413" s="108">
        <v>3307</v>
      </c>
      <c r="N413" s="109" t="s">
        <v>1044</v>
      </c>
      <c r="O413" s="111" t="s">
        <v>571</v>
      </c>
      <c r="P413" s="109" t="s">
        <v>572</v>
      </c>
      <c r="Q413" s="109" t="s">
        <v>125</v>
      </c>
      <c r="R413" s="108">
        <v>1</v>
      </c>
      <c r="S413" s="111" t="s">
        <v>166</v>
      </c>
      <c r="T413" s="108">
        <v>1010202</v>
      </c>
      <c r="U413" s="108">
        <v>130</v>
      </c>
      <c r="V413" s="108">
        <v>1043</v>
      </c>
      <c r="W413" s="108">
        <v>1</v>
      </c>
      <c r="X413" s="113">
        <v>2021</v>
      </c>
      <c r="Y413" s="113">
        <v>40</v>
      </c>
      <c r="Z413" s="113">
        <v>13</v>
      </c>
      <c r="AA413" s="114" t="s">
        <v>963</v>
      </c>
      <c r="AB413" s="108">
        <v>672</v>
      </c>
      <c r="AC413" s="109" t="s">
        <v>964</v>
      </c>
      <c r="AD413" s="300" t="s">
        <v>966</v>
      </c>
      <c r="AE413" s="300" t="s">
        <v>966</v>
      </c>
      <c r="AF413" s="301">
        <f>AE413-AD413</f>
        <v>0</v>
      </c>
      <c r="AG413" s="302">
        <f>IF(AI413="SI", 0,J413)</f>
        <v>102.5</v>
      </c>
      <c r="AH413" s="303">
        <f>AG413*AF413</f>
        <v>0</v>
      </c>
      <c r="AI413" s="304" t="s">
        <v>131</v>
      </c>
    </row>
    <row r="414" spans="1:35" x14ac:dyDescent="0.2">
      <c r="A414" s="108">
        <v>2021</v>
      </c>
      <c r="B414" s="108">
        <v>322</v>
      </c>
      <c r="C414" s="109" t="s">
        <v>1079</v>
      </c>
      <c r="D414" s="297" t="s">
        <v>1213</v>
      </c>
      <c r="E414" s="109" t="s">
        <v>1082</v>
      </c>
      <c r="F414" s="298" t="s">
        <v>1214</v>
      </c>
      <c r="G414" s="112">
        <v>27837.53</v>
      </c>
      <c r="H414" s="112">
        <v>5019.88</v>
      </c>
      <c r="I414" s="107" t="s">
        <v>121</v>
      </c>
      <c r="J414" s="112">
        <f>IF(I414="SI", G414-H414,G414)</f>
        <v>22817.649999999998</v>
      </c>
      <c r="K414" s="299" t="s">
        <v>1215</v>
      </c>
      <c r="L414" s="108">
        <v>2021</v>
      </c>
      <c r="M414" s="108">
        <v>3184</v>
      </c>
      <c r="N414" s="109" t="s">
        <v>1120</v>
      </c>
      <c r="O414" s="111" t="s">
        <v>1216</v>
      </c>
      <c r="P414" s="109" t="s">
        <v>1217</v>
      </c>
      <c r="Q414" s="109" t="s">
        <v>125</v>
      </c>
      <c r="R414" s="108" t="s">
        <v>365</v>
      </c>
      <c r="S414" s="111" t="s">
        <v>365</v>
      </c>
      <c r="T414" s="108"/>
      <c r="U414" s="108">
        <v>0</v>
      </c>
      <c r="V414" s="108">
        <v>0</v>
      </c>
      <c r="W414" s="108">
        <v>0</v>
      </c>
      <c r="X414" s="113">
        <v>0</v>
      </c>
      <c r="Y414" s="113">
        <v>0</v>
      </c>
      <c r="Z414" s="113">
        <v>0</v>
      </c>
      <c r="AA414" s="114" t="s">
        <v>125</v>
      </c>
      <c r="AB414" s="108">
        <v>0</v>
      </c>
      <c r="AC414" s="109" t="s">
        <v>1079</v>
      </c>
      <c r="AD414" s="300" t="s">
        <v>1124</v>
      </c>
      <c r="AE414" s="300" t="s">
        <v>1079</v>
      </c>
      <c r="AF414" s="301">
        <f>AE414-AD414</f>
        <v>-17</v>
      </c>
      <c r="AG414" s="302">
        <f>IF(AI414="SI", 0,J414)</f>
        <v>22817.649999999998</v>
      </c>
      <c r="AH414" s="303">
        <f>AG414*AF414</f>
        <v>-387900.05</v>
      </c>
      <c r="AI414" s="304" t="s">
        <v>131</v>
      </c>
    </row>
    <row r="415" spans="1:35" x14ac:dyDescent="0.2">
      <c r="A415" s="108">
        <v>2021</v>
      </c>
      <c r="B415" s="108">
        <v>323</v>
      </c>
      <c r="C415" s="109" t="s">
        <v>1079</v>
      </c>
      <c r="D415" s="297" t="s">
        <v>1218</v>
      </c>
      <c r="E415" s="109" t="s">
        <v>1037</v>
      </c>
      <c r="F415" s="298" t="s">
        <v>1219</v>
      </c>
      <c r="G415" s="112">
        <v>-27837.53</v>
      </c>
      <c r="H415" s="112">
        <v>-5019.88</v>
      </c>
      <c r="I415" s="107" t="s">
        <v>121</v>
      </c>
      <c r="J415" s="112">
        <f>IF(I415="SI", G415-H415,G415)</f>
        <v>-22817.649999999998</v>
      </c>
      <c r="K415" s="299" t="s">
        <v>1215</v>
      </c>
      <c r="L415" s="108">
        <v>2021</v>
      </c>
      <c r="M415" s="108">
        <v>3310</v>
      </c>
      <c r="N415" s="109" t="s">
        <v>1044</v>
      </c>
      <c r="O415" s="111" t="s">
        <v>1216</v>
      </c>
      <c r="P415" s="109" t="s">
        <v>1217</v>
      </c>
      <c r="Q415" s="109" t="s">
        <v>125</v>
      </c>
      <c r="R415" s="108" t="s">
        <v>365</v>
      </c>
      <c r="S415" s="111" t="s">
        <v>365</v>
      </c>
      <c r="T415" s="108"/>
      <c r="U415" s="108">
        <v>0</v>
      </c>
      <c r="V415" s="108">
        <v>0</v>
      </c>
      <c r="W415" s="108">
        <v>0</v>
      </c>
      <c r="X415" s="113">
        <v>0</v>
      </c>
      <c r="Y415" s="113">
        <v>0</v>
      </c>
      <c r="Z415" s="113">
        <v>0</v>
      </c>
      <c r="AA415" s="114" t="s">
        <v>125</v>
      </c>
      <c r="AB415" s="108">
        <v>0</v>
      </c>
      <c r="AC415" s="109" t="s">
        <v>1079</v>
      </c>
      <c r="AD415" s="300" t="s">
        <v>1208</v>
      </c>
      <c r="AE415" s="300" t="s">
        <v>1079</v>
      </c>
      <c r="AF415" s="301">
        <f>AE415-AD415</f>
        <v>-24</v>
      </c>
      <c r="AG415" s="302">
        <f>IF(AI415="SI", 0,J415)</f>
        <v>-22817.649999999998</v>
      </c>
      <c r="AH415" s="303">
        <f>AG415*AF415</f>
        <v>547623.6</v>
      </c>
      <c r="AI415" s="304" t="s">
        <v>131</v>
      </c>
    </row>
    <row r="416" spans="1:35" x14ac:dyDescent="0.2">
      <c r="A416" s="108">
        <v>2021</v>
      </c>
      <c r="B416" s="108">
        <v>324</v>
      </c>
      <c r="C416" s="109" t="s">
        <v>1079</v>
      </c>
      <c r="D416" s="297" t="s">
        <v>1220</v>
      </c>
      <c r="E416" s="109" t="s">
        <v>1037</v>
      </c>
      <c r="F416" s="298" t="s">
        <v>1221</v>
      </c>
      <c r="G416" s="112">
        <v>25099.42</v>
      </c>
      <c r="H416" s="112">
        <v>2281.77</v>
      </c>
      <c r="I416" s="107" t="s">
        <v>121</v>
      </c>
      <c r="J416" s="112">
        <f>IF(I416="SI", G416-H416,G416)</f>
        <v>22817.649999999998</v>
      </c>
      <c r="K416" s="299" t="s">
        <v>1215</v>
      </c>
      <c r="L416" s="108">
        <v>2021</v>
      </c>
      <c r="M416" s="108">
        <v>3306</v>
      </c>
      <c r="N416" s="109" t="s">
        <v>1044</v>
      </c>
      <c r="O416" s="111" t="s">
        <v>1216</v>
      </c>
      <c r="P416" s="109" t="s">
        <v>1217</v>
      </c>
      <c r="Q416" s="109" t="s">
        <v>125</v>
      </c>
      <c r="R416" s="108" t="s">
        <v>365</v>
      </c>
      <c r="S416" s="111" t="s">
        <v>365</v>
      </c>
      <c r="T416" s="108"/>
      <c r="U416" s="108">
        <v>0</v>
      </c>
      <c r="V416" s="108">
        <v>0</v>
      </c>
      <c r="W416" s="108">
        <v>0</v>
      </c>
      <c r="X416" s="113">
        <v>0</v>
      </c>
      <c r="Y416" s="113">
        <v>0</v>
      </c>
      <c r="Z416" s="113">
        <v>0</v>
      </c>
      <c r="AA416" s="114" t="s">
        <v>125</v>
      </c>
      <c r="AB416" s="108">
        <v>0</v>
      </c>
      <c r="AC416" s="109" t="s">
        <v>1079</v>
      </c>
      <c r="AD416" s="300" t="s">
        <v>1208</v>
      </c>
      <c r="AE416" s="300" t="s">
        <v>1079</v>
      </c>
      <c r="AF416" s="301">
        <f>AE416-AD416</f>
        <v>-24</v>
      </c>
      <c r="AG416" s="302">
        <f>IF(AI416="SI", 0,J416)</f>
        <v>22817.649999999998</v>
      </c>
      <c r="AH416" s="303">
        <f>AG416*AF416</f>
        <v>-547623.6</v>
      </c>
      <c r="AI416" s="304" t="s">
        <v>131</v>
      </c>
    </row>
    <row r="417" spans="1:35" x14ac:dyDescent="0.2">
      <c r="A417" s="108">
        <v>2021</v>
      </c>
      <c r="B417" s="108">
        <v>325</v>
      </c>
      <c r="C417" s="109" t="s">
        <v>1079</v>
      </c>
      <c r="D417" s="297" t="s">
        <v>1222</v>
      </c>
      <c r="E417" s="109" t="s">
        <v>1210</v>
      </c>
      <c r="F417" s="298" t="s">
        <v>1223</v>
      </c>
      <c r="G417" s="112">
        <v>-25099.42</v>
      </c>
      <c r="H417" s="112">
        <v>-2281.77</v>
      </c>
      <c r="I417" s="107" t="s">
        <v>121</v>
      </c>
      <c r="J417" s="112">
        <f>IF(I417="SI", G417-H417,G417)</f>
        <v>-22817.649999999998</v>
      </c>
      <c r="K417" s="299" t="s">
        <v>1215</v>
      </c>
      <c r="L417" s="108">
        <v>2021</v>
      </c>
      <c r="M417" s="108">
        <v>3309</v>
      </c>
      <c r="N417" s="109" t="s">
        <v>1044</v>
      </c>
      <c r="O417" s="111" t="s">
        <v>1216</v>
      </c>
      <c r="P417" s="109" t="s">
        <v>1217</v>
      </c>
      <c r="Q417" s="109" t="s">
        <v>125</v>
      </c>
      <c r="R417" s="108" t="s">
        <v>365</v>
      </c>
      <c r="S417" s="111" t="s">
        <v>365</v>
      </c>
      <c r="T417" s="108"/>
      <c r="U417" s="108">
        <v>0</v>
      </c>
      <c r="V417" s="108">
        <v>0</v>
      </c>
      <c r="W417" s="108">
        <v>0</v>
      </c>
      <c r="X417" s="113">
        <v>0</v>
      </c>
      <c r="Y417" s="113">
        <v>0</v>
      </c>
      <c r="Z417" s="113">
        <v>0</v>
      </c>
      <c r="AA417" s="114" t="s">
        <v>125</v>
      </c>
      <c r="AB417" s="108">
        <v>0</v>
      </c>
      <c r="AC417" s="109" t="s">
        <v>1079</v>
      </c>
      <c r="AD417" s="300" t="s">
        <v>966</v>
      </c>
      <c r="AE417" s="300" t="s">
        <v>1079</v>
      </c>
      <c r="AF417" s="301">
        <f>AE417-AD417</f>
        <v>-27</v>
      </c>
      <c r="AG417" s="302">
        <f>IF(AI417="SI", 0,J417)</f>
        <v>-22817.649999999998</v>
      </c>
      <c r="AH417" s="303">
        <f>AG417*AF417</f>
        <v>616076.54999999993</v>
      </c>
      <c r="AI417" s="304" t="s">
        <v>131</v>
      </c>
    </row>
    <row r="418" spans="1:35" x14ac:dyDescent="0.2">
      <c r="A418" s="108">
        <v>2021</v>
      </c>
      <c r="B418" s="108">
        <v>326</v>
      </c>
      <c r="C418" s="109" t="s">
        <v>1079</v>
      </c>
      <c r="D418" s="297" t="s">
        <v>1224</v>
      </c>
      <c r="E418" s="109" t="s">
        <v>1210</v>
      </c>
      <c r="F418" s="298" t="s">
        <v>1225</v>
      </c>
      <c r="G418" s="112">
        <v>25225.54</v>
      </c>
      <c r="H418" s="112">
        <v>2293.23</v>
      </c>
      <c r="I418" s="107" t="s">
        <v>121</v>
      </c>
      <c r="J418" s="112">
        <f>IF(I418="SI", G418-H418,G418)</f>
        <v>22932.31</v>
      </c>
      <c r="K418" s="299" t="s">
        <v>1215</v>
      </c>
      <c r="L418" s="108">
        <v>2021</v>
      </c>
      <c r="M418" s="108">
        <v>3308</v>
      </c>
      <c r="N418" s="109" t="s">
        <v>1044</v>
      </c>
      <c r="O418" s="111" t="s">
        <v>1216</v>
      </c>
      <c r="P418" s="109" t="s">
        <v>1217</v>
      </c>
      <c r="Q418" s="109" t="s">
        <v>125</v>
      </c>
      <c r="R418" s="108">
        <v>2</v>
      </c>
      <c r="S418" s="111" t="s">
        <v>138</v>
      </c>
      <c r="T418" s="108">
        <v>2010501</v>
      </c>
      <c r="U418" s="108">
        <v>6130</v>
      </c>
      <c r="V418" s="108">
        <v>3069</v>
      </c>
      <c r="W418" s="108">
        <v>99</v>
      </c>
      <c r="X418" s="113">
        <v>2021</v>
      </c>
      <c r="Y418" s="113">
        <v>32</v>
      </c>
      <c r="Z418" s="113">
        <v>1</v>
      </c>
      <c r="AA418" s="114" t="s">
        <v>1015</v>
      </c>
      <c r="AB418" s="108">
        <v>580</v>
      </c>
      <c r="AC418" s="109" t="s">
        <v>1079</v>
      </c>
      <c r="AD418" s="300" t="s">
        <v>966</v>
      </c>
      <c r="AE418" s="300" t="s">
        <v>1226</v>
      </c>
      <c r="AF418" s="301">
        <f>AE418-AD418</f>
        <v>-23</v>
      </c>
      <c r="AG418" s="302">
        <f>IF(AI418="SI", 0,J418)</f>
        <v>22932.31</v>
      </c>
      <c r="AH418" s="303">
        <f>AG418*AF418</f>
        <v>-527443.13</v>
      </c>
      <c r="AI418" s="304" t="s">
        <v>131</v>
      </c>
    </row>
    <row r="419" spans="1:35" x14ac:dyDescent="0.2">
      <c r="A419" s="108">
        <v>2021</v>
      </c>
      <c r="B419" s="108">
        <v>327</v>
      </c>
      <c r="C419" s="109" t="s">
        <v>1123</v>
      </c>
      <c r="D419" s="297" t="s">
        <v>1227</v>
      </c>
      <c r="E419" s="109" t="s">
        <v>985</v>
      </c>
      <c r="F419" s="298" t="s">
        <v>1228</v>
      </c>
      <c r="G419" s="112">
        <v>87.84</v>
      </c>
      <c r="H419" s="112">
        <v>15.84</v>
      </c>
      <c r="I419" s="107" t="s">
        <v>121</v>
      </c>
      <c r="J419" s="112">
        <f>IF(I419="SI", G419-H419,G419)</f>
        <v>72</v>
      </c>
      <c r="K419" s="299" t="s">
        <v>1229</v>
      </c>
      <c r="L419" s="108">
        <v>2021</v>
      </c>
      <c r="M419" s="108">
        <v>3407</v>
      </c>
      <c r="N419" s="109" t="s">
        <v>1226</v>
      </c>
      <c r="O419" s="111" t="s">
        <v>185</v>
      </c>
      <c r="P419" s="109" t="s">
        <v>186</v>
      </c>
      <c r="Q419" s="109" t="s">
        <v>125</v>
      </c>
      <c r="R419" s="108">
        <v>2</v>
      </c>
      <c r="S419" s="111" t="s">
        <v>138</v>
      </c>
      <c r="T419" s="108">
        <v>1010503</v>
      </c>
      <c r="U419" s="108">
        <v>470</v>
      </c>
      <c r="V419" s="108">
        <v>1156</v>
      </c>
      <c r="W419" s="108">
        <v>1</v>
      </c>
      <c r="X419" s="113">
        <v>2021</v>
      </c>
      <c r="Y419" s="113">
        <v>44</v>
      </c>
      <c r="Z419" s="113">
        <v>3</v>
      </c>
      <c r="AA419" s="114" t="s">
        <v>963</v>
      </c>
      <c r="AB419" s="108">
        <v>682</v>
      </c>
      <c r="AC419" s="109" t="s">
        <v>964</v>
      </c>
      <c r="AD419" s="300" t="s">
        <v>1230</v>
      </c>
      <c r="AE419" s="300" t="s">
        <v>966</v>
      </c>
      <c r="AF419" s="301">
        <f>AE419-AD419</f>
        <v>-7</v>
      </c>
      <c r="AG419" s="302">
        <f>IF(AI419="SI", 0,J419)</f>
        <v>72</v>
      </c>
      <c r="AH419" s="303">
        <f>AG419*AF419</f>
        <v>-504</v>
      </c>
      <c r="AI419" s="304" t="s">
        <v>131</v>
      </c>
    </row>
    <row r="420" spans="1:35" x14ac:dyDescent="0.2">
      <c r="A420" s="108">
        <v>2021</v>
      </c>
      <c r="B420" s="108">
        <v>328</v>
      </c>
      <c r="C420" s="109" t="s">
        <v>1123</v>
      </c>
      <c r="D420" s="297" t="s">
        <v>1231</v>
      </c>
      <c r="E420" s="109" t="s">
        <v>936</v>
      </c>
      <c r="F420" s="298" t="s">
        <v>932</v>
      </c>
      <c r="G420" s="112">
        <v>0.01</v>
      </c>
      <c r="H420" s="112">
        <v>0</v>
      </c>
      <c r="I420" s="107" t="s">
        <v>121</v>
      </c>
      <c r="J420" s="112">
        <f>IF(I420="SI", G420-H420,G420)</f>
        <v>0.01</v>
      </c>
      <c r="K420" s="299" t="s">
        <v>122</v>
      </c>
      <c r="L420" s="108">
        <v>2021</v>
      </c>
      <c r="M420" s="108">
        <v>3281</v>
      </c>
      <c r="N420" s="109" t="s">
        <v>973</v>
      </c>
      <c r="O420" s="111" t="s">
        <v>123</v>
      </c>
      <c r="P420" s="109" t="s">
        <v>124</v>
      </c>
      <c r="Q420" s="109" t="s">
        <v>125</v>
      </c>
      <c r="R420" s="108">
        <v>4</v>
      </c>
      <c r="S420" s="111" t="s">
        <v>126</v>
      </c>
      <c r="T420" s="108">
        <v>1040503</v>
      </c>
      <c r="U420" s="108">
        <v>1900</v>
      </c>
      <c r="V420" s="108">
        <v>1416</v>
      </c>
      <c r="W420" s="108">
        <v>99</v>
      </c>
      <c r="X420" s="113">
        <v>2021</v>
      </c>
      <c r="Y420" s="113">
        <v>97</v>
      </c>
      <c r="Z420" s="113">
        <v>0</v>
      </c>
      <c r="AA420" s="114" t="s">
        <v>974</v>
      </c>
      <c r="AB420" s="108">
        <v>602</v>
      </c>
      <c r="AC420" s="109" t="s">
        <v>1060</v>
      </c>
      <c r="AD420" s="300" t="s">
        <v>1176</v>
      </c>
      <c r="AE420" s="300" t="s">
        <v>1061</v>
      </c>
      <c r="AF420" s="301">
        <f>AE420-AD420</f>
        <v>-12</v>
      </c>
      <c r="AG420" s="302">
        <f>IF(AI420="SI", 0,J420)</f>
        <v>0.01</v>
      </c>
      <c r="AH420" s="303">
        <f>AG420*AF420</f>
        <v>-0.12</v>
      </c>
      <c r="AI420" s="304" t="s">
        <v>131</v>
      </c>
    </row>
    <row r="421" spans="1:35" x14ac:dyDescent="0.2">
      <c r="A421" s="108">
        <v>2021</v>
      </c>
      <c r="B421" s="108">
        <v>328</v>
      </c>
      <c r="C421" s="109" t="s">
        <v>1123</v>
      </c>
      <c r="D421" s="297" t="s">
        <v>1231</v>
      </c>
      <c r="E421" s="109" t="s">
        <v>936</v>
      </c>
      <c r="F421" s="298" t="s">
        <v>932</v>
      </c>
      <c r="G421" s="112">
        <v>21.4</v>
      </c>
      <c r="H421" s="112">
        <v>0.82</v>
      </c>
      <c r="I421" s="107" t="s">
        <v>121</v>
      </c>
      <c r="J421" s="112">
        <f>IF(I421="SI", G421-H421,G421)</f>
        <v>20.58</v>
      </c>
      <c r="K421" s="299" t="s">
        <v>122</v>
      </c>
      <c r="L421" s="108">
        <v>2021</v>
      </c>
      <c r="M421" s="108">
        <v>3281</v>
      </c>
      <c r="N421" s="109" t="s">
        <v>973</v>
      </c>
      <c r="O421" s="111" t="s">
        <v>123</v>
      </c>
      <c r="P421" s="109" t="s">
        <v>124</v>
      </c>
      <c r="Q421" s="109" t="s">
        <v>125</v>
      </c>
      <c r="R421" s="108">
        <v>4</v>
      </c>
      <c r="S421" s="111" t="s">
        <v>126</v>
      </c>
      <c r="T421" s="108">
        <v>1040503</v>
      </c>
      <c r="U421" s="108">
        <v>1900</v>
      </c>
      <c r="V421" s="108">
        <v>1417</v>
      </c>
      <c r="W421" s="108">
        <v>99</v>
      </c>
      <c r="X421" s="113">
        <v>2021</v>
      </c>
      <c r="Y421" s="113">
        <v>98</v>
      </c>
      <c r="Z421" s="113">
        <v>0</v>
      </c>
      <c r="AA421" s="114" t="s">
        <v>974</v>
      </c>
      <c r="AB421" s="108">
        <v>604</v>
      </c>
      <c r="AC421" s="109" t="s">
        <v>1060</v>
      </c>
      <c r="AD421" s="300" t="s">
        <v>1176</v>
      </c>
      <c r="AE421" s="300" t="s">
        <v>1061</v>
      </c>
      <c r="AF421" s="301">
        <f>AE421-AD421</f>
        <v>-12</v>
      </c>
      <c r="AG421" s="302">
        <f>IF(AI421="SI", 0,J421)</f>
        <v>20.58</v>
      </c>
      <c r="AH421" s="303">
        <f>AG421*AF421</f>
        <v>-246.95999999999998</v>
      </c>
      <c r="AI421" s="304" t="s">
        <v>131</v>
      </c>
    </row>
    <row r="422" spans="1:35" x14ac:dyDescent="0.2">
      <c r="A422" s="108">
        <v>2021</v>
      </c>
      <c r="B422" s="108">
        <v>328</v>
      </c>
      <c r="C422" s="109" t="s">
        <v>1123</v>
      </c>
      <c r="D422" s="297" t="s">
        <v>1231</v>
      </c>
      <c r="E422" s="109" t="s">
        <v>936</v>
      </c>
      <c r="F422" s="298" t="s">
        <v>1232</v>
      </c>
      <c r="G422" s="112">
        <v>471.96</v>
      </c>
      <c r="H422" s="112">
        <v>18.16</v>
      </c>
      <c r="I422" s="107" t="s">
        <v>121</v>
      </c>
      <c r="J422" s="112">
        <f>IF(I422="SI", G422-H422,G422)</f>
        <v>453.79999999999995</v>
      </c>
      <c r="K422" s="299" t="s">
        <v>122</v>
      </c>
      <c r="L422" s="108">
        <v>2021</v>
      </c>
      <c r="M422" s="108">
        <v>3281</v>
      </c>
      <c r="N422" s="109" t="s">
        <v>973</v>
      </c>
      <c r="O422" s="111" t="s">
        <v>123</v>
      </c>
      <c r="P422" s="109" t="s">
        <v>124</v>
      </c>
      <c r="Q422" s="109" t="s">
        <v>125</v>
      </c>
      <c r="R422" s="108">
        <v>4</v>
      </c>
      <c r="S422" s="111" t="s">
        <v>126</v>
      </c>
      <c r="T422" s="108">
        <v>1040503</v>
      </c>
      <c r="U422" s="108">
        <v>1900</v>
      </c>
      <c r="V422" s="108">
        <v>1416</v>
      </c>
      <c r="W422" s="108">
        <v>99</v>
      </c>
      <c r="X422" s="113">
        <v>2021</v>
      </c>
      <c r="Y422" s="113">
        <v>97</v>
      </c>
      <c r="Z422" s="113">
        <v>0</v>
      </c>
      <c r="AA422" s="114" t="s">
        <v>974</v>
      </c>
      <c r="AB422" s="108">
        <v>602</v>
      </c>
      <c r="AC422" s="109" t="s">
        <v>1060</v>
      </c>
      <c r="AD422" s="300" t="s">
        <v>1176</v>
      </c>
      <c r="AE422" s="300" t="s">
        <v>1061</v>
      </c>
      <c r="AF422" s="301">
        <f>AE422-AD422</f>
        <v>-12</v>
      </c>
      <c r="AG422" s="302">
        <f>IF(AI422="SI", 0,J422)</f>
        <v>453.79999999999995</v>
      </c>
      <c r="AH422" s="303">
        <f>AG422*AF422</f>
        <v>-5445.5999999999995</v>
      </c>
      <c r="AI422" s="304" t="s">
        <v>131</v>
      </c>
    </row>
    <row r="423" spans="1:35" x14ac:dyDescent="0.2">
      <c r="A423" s="108">
        <v>2021</v>
      </c>
      <c r="B423" s="108">
        <v>329</v>
      </c>
      <c r="C423" s="109" t="s">
        <v>1123</v>
      </c>
      <c r="D423" s="297" t="s">
        <v>1233</v>
      </c>
      <c r="E423" s="109" t="s">
        <v>974</v>
      </c>
      <c r="F423" s="298" t="s">
        <v>1234</v>
      </c>
      <c r="G423" s="112">
        <v>3236.97</v>
      </c>
      <c r="H423" s="112">
        <v>583.72</v>
      </c>
      <c r="I423" s="107" t="s">
        <v>121</v>
      </c>
      <c r="J423" s="112">
        <f>IF(I423="SI", G423-H423,G423)</f>
        <v>2653.25</v>
      </c>
      <c r="K423" s="299" t="s">
        <v>282</v>
      </c>
      <c r="L423" s="108">
        <v>2021</v>
      </c>
      <c r="M423" s="108">
        <v>3369</v>
      </c>
      <c r="N423" s="109" t="s">
        <v>1079</v>
      </c>
      <c r="O423" s="111" t="s">
        <v>240</v>
      </c>
      <c r="P423" s="109" t="s">
        <v>241</v>
      </c>
      <c r="Q423" s="109" t="s">
        <v>241</v>
      </c>
      <c r="R423" s="108">
        <v>4</v>
      </c>
      <c r="S423" s="111" t="s">
        <v>126</v>
      </c>
      <c r="T423" s="108">
        <v>1080203</v>
      </c>
      <c r="U423" s="108">
        <v>2890</v>
      </c>
      <c r="V423" s="108">
        <v>1937</v>
      </c>
      <c r="W423" s="108">
        <v>99</v>
      </c>
      <c r="X423" s="113">
        <v>2021</v>
      </c>
      <c r="Y423" s="113">
        <v>355</v>
      </c>
      <c r="Z423" s="113">
        <v>0</v>
      </c>
      <c r="AA423" s="114" t="s">
        <v>963</v>
      </c>
      <c r="AB423" s="108">
        <v>693</v>
      </c>
      <c r="AC423" s="109" t="s">
        <v>964</v>
      </c>
      <c r="AD423" s="300" t="s">
        <v>1235</v>
      </c>
      <c r="AE423" s="300" t="s">
        <v>966</v>
      </c>
      <c r="AF423" s="301">
        <f>AE423-AD423</f>
        <v>-3</v>
      </c>
      <c r="AG423" s="302">
        <f>IF(AI423="SI", 0,J423)</f>
        <v>2653.25</v>
      </c>
      <c r="AH423" s="303">
        <f>AG423*AF423</f>
        <v>-7959.75</v>
      </c>
      <c r="AI423" s="304" t="s">
        <v>131</v>
      </c>
    </row>
    <row r="424" spans="1:35" x14ac:dyDescent="0.2">
      <c r="A424" s="108">
        <v>2021</v>
      </c>
      <c r="B424" s="108">
        <v>330</v>
      </c>
      <c r="C424" s="109" t="s">
        <v>1123</v>
      </c>
      <c r="D424" s="297" t="s">
        <v>1236</v>
      </c>
      <c r="E424" s="109" t="s">
        <v>974</v>
      </c>
      <c r="F424" s="298" t="s">
        <v>1237</v>
      </c>
      <c r="G424" s="112">
        <v>155.62</v>
      </c>
      <c r="H424" s="112">
        <v>28.06</v>
      </c>
      <c r="I424" s="107" t="s">
        <v>121</v>
      </c>
      <c r="J424" s="112">
        <f>IF(I424="SI", G424-H424,G424)</f>
        <v>127.56</v>
      </c>
      <c r="K424" s="299" t="s">
        <v>282</v>
      </c>
      <c r="L424" s="108">
        <v>2021</v>
      </c>
      <c r="M424" s="108">
        <v>3365</v>
      </c>
      <c r="N424" s="109" t="s">
        <v>1079</v>
      </c>
      <c r="O424" s="111" t="s">
        <v>240</v>
      </c>
      <c r="P424" s="109" t="s">
        <v>241</v>
      </c>
      <c r="Q424" s="109" t="s">
        <v>241</v>
      </c>
      <c r="R424" s="108">
        <v>1</v>
      </c>
      <c r="S424" s="111" t="s">
        <v>166</v>
      </c>
      <c r="T424" s="108">
        <v>1010203</v>
      </c>
      <c r="U424" s="108">
        <v>140</v>
      </c>
      <c r="V424" s="108">
        <v>1043</v>
      </c>
      <c r="W424" s="108">
        <v>2</v>
      </c>
      <c r="X424" s="113">
        <v>2021</v>
      </c>
      <c r="Y424" s="113">
        <v>346</v>
      </c>
      <c r="Z424" s="113">
        <v>0</v>
      </c>
      <c r="AA424" s="114" t="s">
        <v>963</v>
      </c>
      <c r="AB424" s="108">
        <v>679</v>
      </c>
      <c r="AC424" s="109" t="s">
        <v>964</v>
      </c>
      <c r="AD424" s="300" t="s">
        <v>1235</v>
      </c>
      <c r="AE424" s="300" t="s">
        <v>966</v>
      </c>
      <c r="AF424" s="301">
        <f>AE424-AD424</f>
        <v>-3</v>
      </c>
      <c r="AG424" s="302">
        <f>IF(AI424="SI", 0,J424)</f>
        <v>127.56</v>
      </c>
      <c r="AH424" s="303">
        <f>AG424*AF424</f>
        <v>-382.68</v>
      </c>
      <c r="AI424" s="304" t="s">
        <v>131</v>
      </c>
    </row>
    <row r="425" spans="1:35" x14ac:dyDescent="0.2">
      <c r="A425" s="108">
        <v>2021</v>
      </c>
      <c r="B425" s="108">
        <v>331</v>
      </c>
      <c r="C425" s="109" t="s">
        <v>1123</v>
      </c>
      <c r="D425" s="297" t="s">
        <v>1238</v>
      </c>
      <c r="E425" s="109" t="s">
        <v>974</v>
      </c>
      <c r="F425" s="298" t="s">
        <v>1239</v>
      </c>
      <c r="G425" s="112">
        <v>244.15</v>
      </c>
      <c r="H425" s="112">
        <v>44.03</v>
      </c>
      <c r="I425" s="107" t="s">
        <v>121</v>
      </c>
      <c r="J425" s="112">
        <f>IF(I425="SI", G425-H425,G425)</f>
        <v>200.12</v>
      </c>
      <c r="K425" s="299" t="s">
        <v>282</v>
      </c>
      <c r="L425" s="108">
        <v>2021</v>
      </c>
      <c r="M425" s="108">
        <v>3364</v>
      </c>
      <c r="N425" s="109" t="s">
        <v>1079</v>
      </c>
      <c r="O425" s="111" t="s">
        <v>240</v>
      </c>
      <c r="P425" s="109" t="s">
        <v>241</v>
      </c>
      <c r="Q425" s="109" t="s">
        <v>241</v>
      </c>
      <c r="R425" s="108">
        <v>2</v>
      </c>
      <c r="S425" s="111" t="s">
        <v>138</v>
      </c>
      <c r="T425" s="108">
        <v>1010503</v>
      </c>
      <c r="U425" s="108">
        <v>470</v>
      </c>
      <c r="V425" s="108">
        <v>1156</v>
      </c>
      <c r="W425" s="108">
        <v>2</v>
      </c>
      <c r="X425" s="113">
        <v>2021</v>
      </c>
      <c r="Y425" s="113">
        <v>353</v>
      </c>
      <c r="Z425" s="113">
        <v>0</v>
      </c>
      <c r="AA425" s="114" t="s">
        <v>963</v>
      </c>
      <c r="AB425" s="108">
        <v>668</v>
      </c>
      <c r="AC425" s="109" t="s">
        <v>964</v>
      </c>
      <c r="AD425" s="300" t="s">
        <v>1235</v>
      </c>
      <c r="AE425" s="300" t="s">
        <v>966</v>
      </c>
      <c r="AF425" s="301">
        <f>AE425-AD425</f>
        <v>-3</v>
      </c>
      <c r="AG425" s="302">
        <f>IF(AI425="SI", 0,J425)</f>
        <v>200.12</v>
      </c>
      <c r="AH425" s="303">
        <f>AG425*AF425</f>
        <v>-600.36</v>
      </c>
      <c r="AI425" s="304" t="s">
        <v>131</v>
      </c>
    </row>
    <row r="426" spans="1:35" x14ac:dyDescent="0.2">
      <c r="A426" s="108">
        <v>2021</v>
      </c>
      <c r="B426" s="108">
        <v>332</v>
      </c>
      <c r="C426" s="109" t="s">
        <v>1123</v>
      </c>
      <c r="D426" s="297" t="s">
        <v>1240</v>
      </c>
      <c r="E426" s="109" t="s">
        <v>974</v>
      </c>
      <c r="F426" s="298" t="s">
        <v>1241</v>
      </c>
      <c r="G426" s="112">
        <v>23.77</v>
      </c>
      <c r="H426" s="112">
        <v>4.29</v>
      </c>
      <c r="I426" s="107" t="s">
        <v>121</v>
      </c>
      <c r="J426" s="112">
        <f>IF(I426="SI", G426-H426,G426)</f>
        <v>19.48</v>
      </c>
      <c r="K426" s="299" t="s">
        <v>282</v>
      </c>
      <c r="L426" s="108">
        <v>2021</v>
      </c>
      <c r="M426" s="108">
        <v>3366</v>
      </c>
      <c r="N426" s="109" t="s">
        <v>1079</v>
      </c>
      <c r="O426" s="111" t="s">
        <v>240</v>
      </c>
      <c r="P426" s="109" t="s">
        <v>241</v>
      </c>
      <c r="Q426" s="109" t="s">
        <v>241</v>
      </c>
      <c r="R426" s="108">
        <v>1</v>
      </c>
      <c r="S426" s="111" t="s">
        <v>166</v>
      </c>
      <c r="T426" s="108">
        <v>1010203</v>
      </c>
      <c r="U426" s="108">
        <v>140</v>
      </c>
      <c r="V426" s="108">
        <v>1043</v>
      </c>
      <c r="W426" s="108">
        <v>2</v>
      </c>
      <c r="X426" s="113">
        <v>2021</v>
      </c>
      <c r="Y426" s="113">
        <v>346</v>
      </c>
      <c r="Z426" s="113">
        <v>0</v>
      </c>
      <c r="AA426" s="114" t="s">
        <v>963</v>
      </c>
      <c r="AB426" s="108">
        <v>679</v>
      </c>
      <c r="AC426" s="109" t="s">
        <v>964</v>
      </c>
      <c r="AD426" s="300" t="s">
        <v>1235</v>
      </c>
      <c r="AE426" s="300" t="s">
        <v>966</v>
      </c>
      <c r="AF426" s="301">
        <f>AE426-AD426</f>
        <v>-3</v>
      </c>
      <c r="AG426" s="302">
        <f>IF(AI426="SI", 0,J426)</f>
        <v>19.48</v>
      </c>
      <c r="AH426" s="303">
        <f>AG426*AF426</f>
        <v>-58.44</v>
      </c>
      <c r="AI426" s="304" t="s">
        <v>131</v>
      </c>
    </row>
    <row r="427" spans="1:35" x14ac:dyDescent="0.2">
      <c r="A427" s="108">
        <v>2021</v>
      </c>
      <c r="B427" s="108">
        <v>333</v>
      </c>
      <c r="C427" s="109" t="s">
        <v>1123</v>
      </c>
      <c r="D427" s="297" t="s">
        <v>1242</v>
      </c>
      <c r="E427" s="109" t="s">
        <v>974</v>
      </c>
      <c r="F427" s="298" t="s">
        <v>1243</v>
      </c>
      <c r="G427" s="112">
        <v>494.54</v>
      </c>
      <c r="H427" s="112">
        <v>46.72</v>
      </c>
      <c r="I427" s="107" t="s">
        <v>121</v>
      </c>
      <c r="J427" s="112">
        <f>IF(I427="SI", G427-H427,G427)</f>
        <v>447.82000000000005</v>
      </c>
      <c r="K427" s="299" t="s">
        <v>282</v>
      </c>
      <c r="L427" s="108">
        <v>2021</v>
      </c>
      <c r="M427" s="108">
        <v>3381</v>
      </c>
      <c r="N427" s="109" t="s">
        <v>1096</v>
      </c>
      <c r="O427" s="111" t="s">
        <v>240</v>
      </c>
      <c r="P427" s="109" t="s">
        <v>241</v>
      </c>
      <c r="Q427" s="109" t="s">
        <v>241</v>
      </c>
      <c r="R427" s="108">
        <v>4</v>
      </c>
      <c r="S427" s="111" t="s">
        <v>126</v>
      </c>
      <c r="T427" s="108">
        <v>1100403</v>
      </c>
      <c r="U427" s="108">
        <v>4100</v>
      </c>
      <c r="V427" s="108">
        <v>1574</v>
      </c>
      <c r="W427" s="108">
        <v>2</v>
      </c>
      <c r="X427" s="113">
        <v>2021</v>
      </c>
      <c r="Y427" s="113">
        <v>361</v>
      </c>
      <c r="Z427" s="113">
        <v>0</v>
      </c>
      <c r="AA427" s="114" t="s">
        <v>963</v>
      </c>
      <c r="AB427" s="108">
        <v>694</v>
      </c>
      <c r="AC427" s="109" t="s">
        <v>964</v>
      </c>
      <c r="AD427" s="300" t="s">
        <v>1235</v>
      </c>
      <c r="AE427" s="300" t="s">
        <v>966</v>
      </c>
      <c r="AF427" s="301">
        <f>AE427-AD427</f>
        <v>-3</v>
      </c>
      <c r="AG427" s="302">
        <f>IF(AI427="SI", 0,J427)</f>
        <v>447.82000000000005</v>
      </c>
      <c r="AH427" s="303">
        <f>AG427*AF427</f>
        <v>-1343.46</v>
      </c>
      <c r="AI427" s="304" t="s">
        <v>131</v>
      </c>
    </row>
    <row r="428" spans="1:35" x14ac:dyDescent="0.2">
      <c r="A428" s="108">
        <v>2021</v>
      </c>
      <c r="B428" s="108">
        <v>334</v>
      </c>
      <c r="C428" s="109" t="s">
        <v>1123</v>
      </c>
      <c r="D428" s="297" t="s">
        <v>1244</v>
      </c>
      <c r="E428" s="109" t="s">
        <v>974</v>
      </c>
      <c r="F428" s="298" t="s">
        <v>1245</v>
      </c>
      <c r="G428" s="112">
        <v>65.14</v>
      </c>
      <c r="H428" s="112">
        <v>11.75</v>
      </c>
      <c r="I428" s="107" t="s">
        <v>121</v>
      </c>
      <c r="J428" s="112">
        <f>IF(I428="SI", G428-H428,G428)</f>
        <v>53.39</v>
      </c>
      <c r="K428" s="299" t="s">
        <v>282</v>
      </c>
      <c r="L428" s="108">
        <v>2021</v>
      </c>
      <c r="M428" s="108">
        <v>3382</v>
      </c>
      <c r="N428" s="109" t="s">
        <v>1096</v>
      </c>
      <c r="O428" s="111" t="s">
        <v>240</v>
      </c>
      <c r="P428" s="109" t="s">
        <v>241</v>
      </c>
      <c r="Q428" s="109" t="s">
        <v>241</v>
      </c>
      <c r="R428" s="108">
        <v>4</v>
      </c>
      <c r="S428" s="111" t="s">
        <v>126</v>
      </c>
      <c r="T428" s="108">
        <v>1050103</v>
      </c>
      <c r="U428" s="108">
        <v>2010</v>
      </c>
      <c r="V428" s="108">
        <v>1476</v>
      </c>
      <c r="W428" s="108">
        <v>2</v>
      </c>
      <c r="X428" s="113">
        <v>2021</v>
      </c>
      <c r="Y428" s="113">
        <v>358</v>
      </c>
      <c r="Z428" s="113">
        <v>0</v>
      </c>
      <c r="AA428" s="114" t="s">
        <v>963</v>
      </c>
      <c r="AB428" s="108">
        <v>692</v>
      </c>
      <c r="AC428" s="109" t="s">
        <v>964</v>
      </c>
      <c r="AD428" s="300" t="s">
        <v>1235</v>
      </c>
      <c r="AE428" s="300" t="s">
        <v>966</v>
      </c>
      <c r="AF428" s="301">
        <f>AE428-AD428</f>
        <v>-3</v>
      </c>
      <c r="AG428" s="302">
        <f>IF(AI428="SI", 0,J428)</f>
        <v>53.39</v>
      </c>
      <c r="AH428" s="303">
        <f>AG428*AF428</f>
        <v>-160.17000000000002</v>
      </c>
      <c r="AI428" s="304" t="s">
        <v>131</v>
      </c>
    </row>
    <row r="429" spans="1:35" x14ac:dyDescent="0.2">
      <c r="A429" s="108">
        <v>2021</v>
      </c>
      <c r="B429" s="108">
        <v>335</v>
      </c>
      <c r="C429" s="109" t="s">
        <v>1123</v>
      </c>
      <c r="D429" s="297" t="s">
        <v>1246</v>
      </c>
      <c r="E429" s="109" t="s">
        <v>974</v>
      </c>
      <c r="F429" s="298" t="s">
        <v>1247</v>
      </c>
      <c r="G429" s="112">
        <v>16.010000000000002</v>
      </c>
      <c r="H429" s="112">
        <v>2.89</v>
      </c>
      <c r="I429" s="107" t="s">
        <v>121</v>
      </c>
      <c r="J429" s="112">
        <f>IF(I429="SI", G429-H429,G429)</f>
        <v>13.120000000000001</v>
      </c>
      <c r="K429" s="299" t="s">
        <v>282</v>
      </c>
      <c r="L429" s="108">
        <v>2021</v>
      </c>
      <c r="M429" s="108">
        <v>3383</v>
      </c>
      <c r="N429" s="109" t="s">
        <v>1096</v>
      </c>
      <c r="O429" s="111" t="s">
        <v>240</v>
      </c>
      <c r="P429" s="109" t="s">
        <v>241</v>
      </c>
      <c r="Q429" s="109" t="s">
        <v>241</v>
      </c>
      <c r="R429" s="108">
        <v>2</v>
      </c>
      <c r="S429" s="111" t="s">
        <v>138</v>
      </c>
      <c r="T429" s="108">
        <v>1080203</v>
      </c>
      <c r="U429" s="108">
        <v>2890</v>
      </c>
      <c r="V429" s="108">
        <v>1937</v>
      </c>
      <c r="W429" s="108">
        <v>99</v>
      </c>
      <c r="X429" s="113">
        <v>2021</v>
      </c>
      <c r="Y429" s="113">
        <v>355</v>
      </c>
      <c r="Z429" s="113">
        <v>0</v>
      </c>
      <c r="AA429" s="114" t="s">
        <v>963</v>
      </c>
      <c r="AB429" s="108">
        <v>669</v>
      </c>
      <c r="AC429" s="109" t="s">
        <v>964</v>
      </c>
      <c r="AD429" s="300" t="s">
        <v>1235</v>
      </c>
      <c r="AE429" s="300" t="s">
        <v>966</v>
      </c>
      <c r="AF429" s="301">
        <f>AE429-AD429</f>
        <v>-3</v>
      </c>
      <c r="AG429" s="302">
        <f>IF(AI429="SI", 0,J429)</f>
        <v>13.120000000000001</v>
      </c>
      <c r="AH429" s="303">
        <f>AG429*AF429</f>
        <v>-39.36</v>
      </c>
      <c r="AI429" s="304" t="s">
        <v>131</v>
      </c>
    </row>
    <row r="430" spans="1:35" x14ac:dyDescent="0.2">
      <c r="A430" s="108">
        <v>2021</v>
      </c>
      <c r="B430" s="108">
        <v>336</v>
      </c>
      <c r="C430" s="109" t="s">
        <v>1123</v>
      </c>
      <c r="D430" s="297" t="s">
        <v>1248</v>
      </c>
      <c r="E430" s="109" t="s">
        <v>1171</v>
      </c>
      <c r="F430" s="298" t="s">
        <v>1249</v>
      </c>
      <c r="G430" s="112">
        <v>4392</v>
      </c>
      <c r="H430" s="112">
        <v>792</v>
      </c>
      <c r="I430" s="107" t="s">
        <v>121</v>
      </c>
      <c r="J430" s="112">
        <f>IF(I430="SI", G430-H430,G430)</f>
        <v>3600</v>
      </c>
      <c r="K430" s="299" t="s">
        <v>1250</v>
      </c>
      <c r="L430" s="108">
        <v>2021</v>
      </c>
      <c r="M430" s="108">
        <v>3251</v>
      </c>
      <c r="N430" s="109" t="s">
        <v>1025</v>
      </c>
      <c r="O430" s="111" t="s">
        <v>438</v>
      </c>
      <c r="P430" s="109" t="s">
        <v>439</v>
      </c>
      <c r="Q430" s="109" t="s">
        <v>125</v>
      </c>
      <c r="R430" s="108">
        <v>2</v>
      </c>
      <c r="S430" s="111" t="s">
        <v>138</v>
      </c>
      <c r="T430" s="108">
        <v>2010501</v>
      </c>
      <c r="U430" s="108">
        <v>6130</v>
      </c>
      <c r="V430" s="108">
        <v>3063</v>
      </c>
      <c r="W430" s="108">
        <v>99</v>
      </c>
      <c r="X430" s="113">
        <v>2021</v>
      </c>
      <c r="Y430" s="113">
        <v>140</v>
      </c>
      <c r="Z430" s="113">
        <v>0</v>
      </c>
      <c r="AA430" s="114" t="s">
        <v>125</v>
      </c>
      <c r="AB430" s="108">
        <v>700</v>
      </c>
      <c r="AC430" s="109" t="s">
        <v>964</v>
      </c>
      <c r="AD430" s="300" t="s">
        <v>1172</v>
      </c>
      <c r="AE430" s="300" t="s">
        <v>1251</v>
      </c>
      <c r="AF430" s="301">
        <f>AE430-AD430</f>
        <v>20</v>
      </c>
      <c r="AG430" s="302">
        <f>IF(AI430="SI", 0,J430)</f>
        <v>3600</v>
      </c>
      <c r="AH430" s="303">
        <f>AG430*AF430</f>
        <v>72000</v>
      </c>
      <c r="AI430" s="304" t="s">
        <v>131</v>
      </c>
    </row>
    <row r="431" spans="1:35" x14ac:dyDescent="0.2">
      <c r="A431" s="108">
        <v>2021</v>
      </c>
      <c r="B431" s="108">
        <v>336</v>
      </c>
      <c r="C431" s="109" t="s">
        <v>1123</v>
      </c>
      <c r="D431" s="297" t="s">
        <v>1248</v>
      </c>
      <c r="E431" s="109" t="s">
        <v>1171</v>
      </c>
      <c r="F431" s="298" t="s">
        <v>1249</v>
      </c>
      <c r="G431" s="112">
        <v>3645.52</v>
      </c>
      <c r="H431" s="112">
        <v>657.39</v>
      </c>
      <c r="I431" s="107" t="s">
        <v>121</v>
      </c>
      <c r="J431" s="112">
        <f>IF(I431="SI", G431-H431,G431)</f>
        <v>2988.13</v>
      </c>
      <c r="K431" s="299" t="s">
        <v>1252</v>
      </c>
      <c r="L431" s="108">
        <v>2021</v>
      </c>
      <c r="M431" s="108">
        <v>3251</v>
      </c>
      <c r="N431" s="109" t="s">
        <v>1025</v>
      </c>
      <c r="O431" s="111" t="s">
        <v>438</v>
      </c>
      <c r="P431" s="109" t="s">
        <v>439</v>
      </c>
      <c r="Q431" s="109" t="s">
        <v>125</v>
      </c>
      <c r="R431" s="108">
        <v>2</v>
      </c>
      <c r="S431" s="111" t="s">
        <v>138</v>
      </c>
      <c r="T431" s="108">
        <v>2010501</v>
      </c>
      <c r="U431" s="108">
        <v>6130</v>
      </c>
      <c r="V431" s="108">
        <v>3063</v>
      </c>
      <c r="W431" s="108">
        <v>99</v>
      </c>
      <c r="X431" s="113">
        <v>2021</v>
      </c>
      <c r="Y431" s="113">
        <v>106</v>
      </c>
      <c r="Z431" s="113">
        <v>0</v>
      </c>
      <c r="AA431" s="114" t="s">
        <v>125</v>
      </c>
      <c r="AB431" s="108">
        <v>699</v>
      </c>
      <c r="AC431" s="109" t="s">
        <v>964</v>
      </c>
      <c r="AD431" s="300" t="s">
        <v>1172</v>
      </c>
      <c r="AE431" s="300" t="s">
        <v>1251</v>
      </c>
      <c r="AF431" s="301">
        <f>AE431-AD431</f>
        <v>20</v>
      </c>
      <c r="AG431" s="302">
        <f>IF(AI431="SI", 0,J431)</f>
        <v>2988.13</v>
      </c>
      <c r="AH431" s="303">
        <f>AG431*AF431</f>
        <v>59762.600000000006</v>
      </c>
      <c r="AI431" s="304" t="s">
        <v>131</v>
      </c>
    </row>
    <row r="432" spans="1:35" x14ac:dyDescent="0.2">
      <c r="A432" s="108">
        <v>2021</v>
      </c>
      <c r="B432" s="108">
        <v>337</v>
      </c>
      <c r="C432" s="109" t="s">
        <v>1146</v>
      </c>
      <c r="D432" s="297" t="s">
        <v>1253</v>
      </c>
      <c r="E432" s="109" t="s">
        <v>1088</v>
      </c>
      <c r="F432" s="298" t="s">
        <v>1254</v>
      </c>
      <c r="G432" s="112">
        <v>183</v>
      </c>
      <c r="H432" s="112">
        <v>33</v>
      </c>
      <c r="I432" s="107" t="s">
        <v>121</v>
      </c>
      <c r="J432" s="112">
        <f>IF(I432="SI", G432-H432,G432)</f>
        <v>150</v>
      </c>
      <c r="K432" s="299" t="s">
        <v>768</v>
      </c>
      <c r="L432" s="108">
        <v>2021</v>
      </c>
      <c r="M432" s="108">
        <v>3462</v>
      </c>
      <c r="N432" s="109" t="s">
        <v>1255</v>
      </c>
      <c r="O432" s="111" t="s">
        <v>616</v>
      </c>
      <c r="P432" s="109" t="s">
        <v>617</v>
      </c>
      <c r="Q432" s="109" t="s">
        <v>125</v>
      </c>
      <c r="R432" s="108">
        <v>4</v>
      </c>
      <c r="S432" s="111" t="s">
        <v>126</v>
      </c>
      <c r="T432" s="108">
        <v>1040203</v>
      </c>
      <c r="U432" s="108">
        <v>1570</v>
      </c>
      <c r="V432" s="108">
        <v>1366</v>
      </c>
      <c r="W432" s="108">
        <v>3</v>
      </c>
      <c r="X432" s="113">
        <v>2021</v>
      </c>
      <c r="Y432" s="113">
        <v>85</v>
      </c>
      <c r="Z432" s="113">
        <v>0</v>
      </c>
      <c r="AA432" s="114" t="s">
        <v>963</v>
      </c>
      <c r="AB432" s="108">
        <v>691</v>
      </c>
      <c r="AC432" s="109" t="s">
        <v>964</v>
      </c>
      <c r="AD432" s="300" t="s">
        <v>1256</v>
      </c>
      <c r="AE432" s="300" t="s">
        <v>966</v>
      </c>
      <c r="AF432" s="301">
        <f>AE432-AD432</f>
        <v>-10</v>
      </c>
      <c r="AG432" s="302">
        <f>IF(AI432="SI", 0,J432)</f>
        <v>150</v>
      </c>
      <c r="AH432" s="303">
        <f>AG432*AF432</f>
        <v>-1500</v>
      </c>
      <c r="AI432" s="304" t="s">
        <v>131</v>
      </c>
    </row>
    <row r="433" spans="1:35" x14ac:dyDescent="0.2">
      <c r="A433" s="108">
        <v>2021</v>
      </c>
      <c r="B433" s="108">
        <v>338</v>
      </c>
      <c r="C433" s="109" t="s">
        <v>1146</v>
      </c>
      <c r="D433" s="297" t="s">
        <v>1257</v>
      </c>
      <c r="E433" s="109" t="s">
        <v>1096</v>
      </c>
      <c r="F433" s="298" t="s">
        <v>1258</v>
      </c>
      <c r="G433" s="112">
        <v>40</v>
      </c>
      <c r="H433" s="112">
        <v>7.21</v>
      </c>
      <c r="I433" s="107" t="s">
        <v>121</v>
      </c>
      <c r="J433" s="112">
        <f>IF(I433="SI", G433-H433,G433)</f>
        <v>32.79</v>
      </c>
      <c r="K433" s="299" t="s">
        <v>1259</v>
      </c>
      <c r="L433" s="108">
        <v>2021</v>
      </c>
      <c r="M433" s="108">
        <v>3447</v>
      </c>
      <c r="N433" s="109" t="s">
        <v>1088</v>
      </c>
      <c r="O433" s="111" t="s">
        <v>467</v>
      </c>
      <c r="P433" s="109" t="s">
        <v>468</v>
      </c>
      <c r="Q433" s="109" t="s">
        <v>125</v>
      </c>
      <c r="R433" s="108">
        <v>2</v>
      </c>
      <c r="S433" s="111" t="s">
        <v>138</v>
      </c>
      <c r="T433" s="108">
        <v>1090602</v>
      </c>
      <c r="U433" s="108">
        <v>3650</v>
      </c>
      <c r="V433" s="108">
        <v>1808</v>
      </c>
      <c r="W433" s="108">
        <v>1</v>
      </c>
      <c r="X433" s="113">
        <v>2021</v>
      </c>
      <c r="Y433" s="113">
        <v>47</v>
      </c>
      <c r="Z433" s="113">
        <v>6</v>
      </c>
      <c r="AA433" s="114" t="s">
        <v>963</v>
      </c>
      <c r="AB433" s="108">
        <v>684</v>
      </c>
      <c r="AC433" s="109" t="s">
        <v>964</v>
      </c>
      <c r="AD433" s="300" t="s">
        <v>1260</v>
      </c>
      <c r="AE433" s="300" t="s">
        <v>966</v>
      </c>
      <c r="AF433" s="301">
        <f>AE433-AD433</f>
        <v>-9</v>
      </c>
      <c r="AG433" s="302">
        <f>IF(AI433="SI", 0,J433)</f>
        <v>32.79</v>
      </c>
      <c r="AH433" s="303">
        <f>AG433*AF433</f>
        <v>-295.11</v>
      </c>
      <c r="AI433" s="304" t="s">
        <v>131</v>
      </c>
    </row>
    <row r="434" spans="1:35" x14ac:dyDescent="0.2">
      <c r="A434" s="108">
        <v>2021</v>
      </c>
      <c r="B434" s="108">
        <v>339</v>
      </c>
      <c r="C434" s="109" t="s">
        <v>1146</v>
      </c>
      <c r="D434" s="297" t="s">
        <v>1261</v>
      </c>
      <c r="E434" s="109" t="s">
        <v>1088</v>
      </c>
      <c r="F434" s="298" t="s">
        <v>1262</v>
      </c>
      <c r="G434" s="112">
        <v>799.1</v>
      </c>
      <c r="H434" s="112">
        <v>144.1</v>
      </c>
      <c r="I434" s="107" t="s">
        <v>121</v>
      </c>
      <c r="J434" s="112">
        <f>IF(I434="SI", G434-H434,G434)</f>
        <v>655</v>
      </c>
      <c r="K434" s="299" t="s">
        <v>1263</v>
      </c>
      <c r="L434" s="108">
        <v>2021</v>
      </c>
      <c r="M434" s="108">
        <v>3499</v>
      </c>
      <c r="N434" s="109" t="s">
        <v>1060</v>
      </c>
      <c r="O434" s="111" t="s">
        <v>297</v>
      </c>
      <c r="P434" s="109" t="s">
        <v>298</v>
      </c>
      <c r="Q434" s="109" t="s">
        <v>125</v>
      </c>
      <c r="R434" s="108">
        <v>1</v>
      </c>
      <c r="S434" s="111" t="s">
        <v>166</v>
      </c>
      <c r="T434" s="108">
        <v>1010203</v>
      </c>
      <c r="U434" s="108">
        <v>140</v>
      </c>
      <c r="V434" s="108">
        <v>1043</v>
      </c>
      <c r="W434" s="108">
        <v>7</v>
      </c>
      <c r="X434" s="113">
        <v>2021</v>
      </c>
      <c r="Y434" s="113">
        <v>351</v>
      </c>
      <c r="Z434" s="113">
        <v>0</v>
      </c>
      <c r="AA434" s="114" t="s">
        <v>963</v>
      </c>
      <c r="AB434" s="108">
        <v>676</v>
      </c>
      <c r="AC434" s="109" t="s">
        <v>964</v>
      </c>
      <c r="AD434" s="300" t="s">
        <v>1256</v>
      </c>
      <c r="AE434" s="300" t="s">
        <v>966</v>
      </c>
      <c r="AF434" s="301">
        <f>AE434-AD434</f>
        <v>-10</v>
      </c>
      <c r="AG434" s="302">
        <f>IF(AI434="SI", 0,J434)</f>
        <v>655</v>
      </c>
      <c r="AH434" s="303">
        <f>AG434*AF434</f>
        <v>-6550</v>
      </c>
      <c r="AI434" s="304" t="s">
        <v>131</v>
      </c>
    </row>
    <row r="435" spans="1:35" x14ac:dyDescent="0.2">
      <c r="A435" s="108">
        <v>2021</v>
      </c>
      <c r="B435" s="108">
        <v>340</v>
      </c>
      <c r="C435" s="109" t="s">
        <v>1146</v>
      </c>
      <c r="D435" s="297" t="s">
        <v>1264</v>
      </c>
      <c r="E435" s="109" t="s">
        <v>1088</v>
      </c>
      <c r="F435" s="298" t="s">
        <v>1265</v>
      </c>
      <c r="G435" s="112">
        <v>148</v>
      </c>
      <c r="H435" s="112">
        <v>0</v>
      </c>
      <c r="I435" s="107" t="s">
        <v>131</v>
      </c>
      <c r="J435" s="112">
        <f>IF(I435="SI", G435-H435,G435)</f>
        <v>148</v>
      </c>
      <c r="K435" s="299" t="s">
        <v>1266</v>
      </c>
      <c r="L435" s="108">
        <v>2021</v>
      </c>
      <c r="M435" s="108">
        <v>3532</v>
      </c>
      <c r="N435" s="109" t="s">
        <v>1061</v>
      </c>
      <c r="O435" s="111" t="s">
        <v>571</v>
      </c>
      <c r="P435" s="109" t="s">
        <v>572</v>
      </c>
      <c r="Q435" s="109" t="s">
        <v>125</v>
      </c>
      <c r="R435" s="108">
        <v>1</v>
      </c>
      <c r="S435" s="111" t="s">
        <v>166</v>
      </c>
      <c r="T435" s="108">
        <v>1010202</v>
      </c>
      <c r="U435" s="108">
        <v>130</v>
      </c>
      <c r="V435" s="108">
        <v>1043</v>
      </c>
      <c r="W435" s="108">
        <v>1</v>
      </c>
      <c r="X435" s="113">
        <v>2021</v>
      </c>
      <c r="Y435" s="113">
        <v>40</v>
      </c>
      <c r="Z435" s="113">
        <v>15</v>
      </c>
      <c r="AA435" s="114" t="s">
        <v>963</v>
      </c>
      <c r="AB435" s="108">
        <v>673</v>
      </c>
      <c r="AC435" s="109" t="s">
        <v>964</v>
      </c>
      <c r="AD435" s="300" t="s">
        <v>1267</v>
      </c>
      <c r="AE435" s="300" t="s">
        <v>966</v>
      </c>
      <c r="AF435" s="301">
        <f>AE435-AD435</f>
        <v>-11</v>
      </c>
      <c r="AG435" s="302">
        <f>IF(AI435="SI", 0,J435)</f>
        <v>148</v>
      </c>
      <c r="AH435" s="303">
        <f>AG435*AF435</f>
        <v>-1628</v>
      </c>
      <c r="AI435" s="304" t="s">
        <v>131</v>
      </c>
    </row>
    <row r="436" spans="1:35" x14ac:dyDescent="0.2">
      <c r="A436" s="108">
        <v>2021</v>
      </c>
      <c r="B436" s="108">
        <v>341</v>
      </c>
      <c r="C436" s="109" t="s">
        <v>1146</v>
      </c>
      <c r="D436" s="297" t="s">
        <v>1268</v>
      </c>
      <c r="E436" s="109" t="s">
        <v>1088</v>
      </c>
      <c r="F436" s="298" t="s">
        <v>1269</v>
      </c>
      <c r="G436" s="112">
        <v>354.14</v>
      </c>
      <c r="H436" s="112">
        <v>63.86</v>
      </c>
      <c r="I436" s="107" t="s">
        <v>121</v>
      </c>
      <c r="J436" s="112">
        <f>IF(I436="SI", G436-H436,G436)</f>
        <v>290.27999999999997</v>
      </c>
      <c r="K436" s="299" t="s">
        <v>645</v>
      </c>
      <c r="L436" s="108">
        <v>2021</v>
      </c>
      <c r="M436" s="108">
        <v>3562</v>
      </c>
      <c r="N436" s="109" t="s">
        <v>1270</v>
      </c>
      <c r="O436" s="111" t="s">
        <v>630</v>
      </c>
      <c r="P436" s="109" t="s">
        <v>631</v>
      </c>
      <c r="Q436" s="109" t="s">
        <v>125</v>
      </c>
      <c r="R436" s="108">
        <v>1</v>
      </c>
      <c r="S436" s="111" t="s">
        <v>166</v>
      </c>
      <c r="T436" s="108">
        <v>1010803</v>
      </c>
      <c r="U436" s="108">
        <v>800</v>
      </c>
      <c r="V436" s="108">
        <v>1053</v>
      </c>
      <c r="W436" s="108">
        <v>99</v>
      </c>
      <c r="X436" s="113">
        <v>2021</v>
      </c>
      <c r="Y436" s="113">
        <v>267</v>
      </c>
      <c r="Z436" s="113">
        <v>0</v>
      </c>
      <c r="AA436" s="114" t="s">
        <v>963</v>
      </c>
      <c r="AB436" s="108">
        <v>680</v>
      </c>
      <c r="AC436" s="109" t="s">
        <v>964</v>
      </c>
      <c r="AD436" s="300" t="s">
        <v>1271</v>
      </c>
      <c r="AE436" s="300" t="s">
        <v>966</v>
      </c>
      <c r="AF436" s="301">
        <f>AE436-AD436</f>
        <v>-15</v>
      </c>
      <c r="AG436" s="302">
        <f>IF(AI436="SI", 0,J436)</f>
        <v>290.27999999999997</v>
      </c>
      <c r="AH436" s="303">
        <f>AG436*AF436</f>
        <v>-4354.2</v>
      </c>
      <c r="AI436" s="304" t="s">
        <v>131</v>
      </c>
    </row>
    <row r="437" spans="1:35" x14ac:dyDescent="0.2">
      <c r="A437" s="108">
        <v>2021</v>
      </c>
      <c r="B437" s="108">
        <v>342</v>
      </c>
      <c r="C437" s="109" t="s">
        <v>1146</v>
      </c>
      <c r="D437" s="297" t="s">
        <v>1272</v>
      </c>
      <c r="E437" s="109" t="s">
        <v>1088</v>
      </c>
      <c r="F437" s="298" t="s">
        <v>1269</v>
      </c>
      <c r="G437" s="112">
        <v>360.07</v>
      </c>
      <c r="H437" s="112">
        <v>64.930000000000007</v>
      </c>
      <c r="I437" s="107" t="s">
        <v>121</v>
      </c>
      <c r="J437" s="112">
        <f>IF(I437="SI", G437-H437,G437)</f>
        <v>295.14</v>
      </c>
      <c r="K437" s="299" t="s">
        <v>645</v>
      </c>
      <c r="L437" s="108">
        <v>2021</v>
      </c>
      <c r="M437" s="108">
        <v>3559</v>
      </c>
      <c r="N437" s="109" t="s">
        <v>1270</v>
      </c>
      <c r="O437" s="111" t="s">
        <v>630</v>
      </c>
      <c r="P437" s="109" t="s">
        <v>631</v>
      </c>
      <c r="Q437" s="109" t="s">
        <v>125</v>
      </c>
      <c r="R437" s="108">
        <v>1</v>
      </c>
      <c r="S437" s="111" t="s">
        <v>166</v>
      </c>
      <c r="T437" s="108">
        <v>1010803</v>
      </c>
      <c r="U437" s="108">
        <v>800</v>
      </c>
      <c r="V437" s="108">
        <v>1053</v>
      </c>
      <c r="W437" s="108">
        <v>99</v>
      </c>
      <c r="X437" s="113">
        <v>2021</v>
      </c>
      <c r="Y437" s="113">
        <v>267</v>
      </c>
      <c r="Z437" s="113">
        <v>0</v>
      </c>
      <c r="AA437" s="114" t="s">
        <v>963</v>
      </c>
      <c r="AB437" s="108">
        <v>680</v>
      </c>
      <c r="AC437" s="109" t="s">
        <v>964</v>
      </c>
      <c r="AD437" s="300" t="s">
        <v>1271</v>
      </c>
      <c r="AE437" s="300" t="s">
        <v>966</v>
      </c>
      <c r="AF437" s="301">
        <f>AE437-AD437</f>
        <v>-15</v>
      </c>
      <c r="AG437" s="302">
        <f>IF(AI437="SI", 0,J437)</f>
        <v>295.14</v>
      </c>
      <c r="AH437" s="303">
        <f>AG437*AF437</f>
        <v>-4427.0999999999995</v>
      </c>
      <c r="AI437" s="304" t="s">
        <v>131</v>
      </c>
    </row>
    <row r="438" spans="1:35" x14ac:dyDescent="0.2">
      <c r="A438" s="108">
        <v>2021</v>
      </c>
      <c r="B438" s="108">
        <v>343</v>
      </c>
      <c r="C438" s="109" t="s">
        <v>1146</v>
      </c>
      <c r="D438" s="297" t="s">
        <v>1273</v>
      </c>
      <c r="E438" s="109" t="s">
        <v>1079</v>
      </c>
      <c r="F438" s="298" t="s">
        <v>1274</v>
      </c>
      <c r="G438" s="112">
        <v>437.26</v>
      </c>
      <c r="H438" s="112">
        <v>78.849999999999994</v>
      </c>
      <c r="I438" s="107" t="s">
        <v>121</v>
      </c>
      <c r="J438" s="112">
        <f>IF(I438="SI", G438-H438,G438)</f>
        <v>358.40999999999997</v>
      </c>
      <c r="K438" s="299" t="s">
        <v>1275</v>
      </c>
      <c r="L438" s="108">
        <v>2021</v>
      </c>
      <c r="M438" s="108">
        <v>3500</v>
      </c>
      <c r="N438" s="109" t="s">
        <v>1060</v>
      </c>
      <c r="O438" s="111" t="s">
        <v>1276</v>
      </c>
      <c r="P438" s="109" t="s">
        <v>1277</v>
      </c>
      <c r="Q438" s="109" t="s">
        <v>125</v>
      </c>
      <c r="R438" s="108">
        <v>4</v>
      </c>
      <c r="S438" s="111" t="s">
        <v>126</v>
      </c>
      <c r="T438" s="108">
        <v>1090505</v>
      </c>
      <c r="U438" s="108">
        <v>3570</v>
      </c>
      <c r="V438" s="108">
        <v>1737</v>
      </c>
      <c r="W438" s="108">
        <v>99</v>
      </c>
      <c r="X438" s="113">
        <v>2021</v>
      </c>
      <c r="Y438" s="113">
        <v>160</v>
      </c>
      <c r="Z438" s="113">
        <v>0</v>
      </c>
      <c r="AA438" s="114" t="s">
        <v>963</v>
      </c>
      <c r="AB438" s="108">
        <v>690</v>
      </c>
      <c r="AC438" s="109" t="s">
        <v>964</v>
      </c>
      <c r="AD438" s="300" t="s">
        <v>1256</v>
      </c>
      <c r="AE438" s="300" t="s">
        <v>966</v>
      </c>
      <c r="AF438" s="301">
        <f>AE438-AD438</f>
        <v>-10</v>
      </c>
      <c r="AG438" s="302">
        <f>IF(AI438="SI", 0,J438)</f>
        <v>358.40999999999997</v>
      </c>
      <c r="AH438" s="303">
        <f>AG438*AF438</f>
        <v>-3584.0999999999995</v>
      </c>
      <c r="AI438" s="304" t="s">
        <v>131</v>
      </c>
    </row>
    <row r="439" spans="1:35" x14ac:dyDescent="0.2">
      <c r="A439" s="108">
        <v>2021</v>
      </c>
      <c r="B439" s="108">
        <v>344</v>
      </c>
      <c r="C439" s="109" t="s">
        <v>1146</v>
      </c>
      <c r="D439" s="297" t="s">
        <v>1278</v>
      </c>
      <c r="E439" s="109" t="s">
        <v>1079</v>
      </c>
      <c r="F439" s="298" t="s">
        <v>1274</v>
      </c>
      <c r="G439" s="112">
        <v>487.07</v>
      </c>
      <c r="H439" s="112">
        <v>0</v>
      </c>
      <c r="I439" s="107" t="s">
        <v>131</v>
      </c>
      <c r="J439" s="112">
        <f>IF(I439="SI", G439-H439,G439)</f>
        <v>487.07</v>
      </c>
      <c r="K439" s="299" t="s">
        <v>1275</v>
      </c>
      <c r="L439" s="108">
        <v>2021</v>
      </c>
      <c r="M439" s="108">
        <v>3498</v>
      </c>
      <c r="N439" s="109" t="s">
        <v>1060</v>
      </c>
      <c r="O439" s="111" t="s">
        <v>1276</v>
      </c>
      <c r="P439" s="109" t="s">
        <v>1277</v>
      </c>
      <c r="Q439" s="109" t="s">
        <v>125</v>
      </c>
      <c r="R439" s="108">
        <v>4</v>
      </c>
      <c r="S439" s="111" t="s">
        <v>126</v>
      </c>
      <c r="T439" s="108">
        <v>1090505</v>
      </c>
      <c r="U439" s="108">
        <v>3570</v>
      </c>
      <c r="V439" s="108">
        <v>1737</v>
      </c>
      <c r="W439" s="108">
        <v>99</v>
      </c>
      <c r="X439" s="113">
        <v>2021</v>
      </c>
      <c r="Y439" s="113">
        <v>160</v>
      </c>
      <c r="Z439" s="113">
        <v>0</v>
      </c>
      <c r="AA439" s="114" t="s">
        <v>963</v>
      </c>
      <c r="AB439" s="108">
        <v>689</v>
      </c>
      <c r="AC439" s="109" t="s">
        <v>964</v>
      </c>
      <c r="AD439" s="300" t="s">
        <v>1267</v>
      </c>
      <c r="AE439" s="300" t="s">
        <v>966</v>
      </c>
      <c r="AF439" s="301">
        <f>AE439-AD439</f>
        <v>-11</v>
      </c>
      <c r="AG439" s="302">
        <f>IF(AI439="SI", 0,J439)</f>
        <v>487.07</v>
      </c>
      <c r="AH439" s="303">
        <f>AG439*AF439</f>
        <v>-5357.7699999999995</v>
      </c>
      <c r="AI439" s="304" t="s">
        <v>131</v>
      </c>
    </row>
    <row r="440" spans="1:35" x14ac:dyDescent="0.2">
      <c r="A440" s="108">
        <v>2021</v>
      </c>
      <c r="B440" s="108">
        <v>345</v>
      </c>
      <c r="C440" s="109" t="s">
        <v>1146</v>
      </c>
      <c r="D440" s="297" t="s">
        <v>1279</v>
      </c>
      <c r="E440" s="109" t="s">
        <v>1088</v>
      </c>
      <c r="F440" s="298" t="s">
        <v>536</v>
      </c>
      <c r="G440" s="112">
        <v>342.3</v>
      </c>
      <c r="H440" s="112">
        <v>61.73</v>
      </c>
      <c r="I440" s="107" t="s">
        <v>121</v>
      </c>
      <c r="J440" s="112">
        <f>IF(I440="SI", G440-H440,G440)</f>
        <v>280.57</v>
      </c>
      <c r="K440" s="299" t="s">
        <v>537</v>
      </c>
      <c r="L440" s="108">
        <v>2021</v>
      </c>
      <c r="M440" s="108">
        <v>3531</v>
      </c>
      <c r="N440" s="109" t="s">
        <v>1061</v>
      </c>
      <c r="O440" s="111" t="s">
        <v>445</v>
      </c>
      <c r="P440" s="109" t="s">
        <v>446</v>
      </c>
      <c r="Q440" s="109" t="s">
        <v>125</v>
      </c>
      <c r="R440" s="108">
        <v>2</v>
      </c>
      <c r="S440" s="111" t="s">
        <v>138</v>
      </c>
      <c r="T440" s="108">
        <v>1080203</v>
      </c>
      <c r="U440" s="108">
        <v>2890</v>
      </c>
      <c r="V440" s="108">
        <v>1938</v>
      </c>
      <c r="W440" s="108">
        <v>99</v>
      </c>
      <c r="X440" s="113">
        <v>2021</v>
      </c>
      <c r="Y440" s="113">
        <v>63</v>
      </c>
      <c r="Z440" s="113">
        <v>0</v>
      </c>
      <c r="AA440" s="114" t="s">
        <v>963</v>
      </c>
      <c r="AB440" s="108">
        <v>667</v>
      </c>
      <c r="AC440" s="109" t="s">
        <v>964</v>
      </c>
      <c r="AD440" s="300" t="s">
        <v>1280</v>
      </c>
      <c r="AE440" s="300" t="s">
        <v>966</v>
      </c>
      <c r="AF440" s="301">
        <f>AE440-AD440</f>
        <v>-13</v>
      </c>
      <c r="AG440" s="302">
        <f>IF(AI440="SI", 0,J440)</f>
        <v>280.57</v>
      </c>
      <c r="AH440" s="303">
        <f>AG440*AF440</f>
        <v>-3647.41</v>
      </c>
      <c r="AI440" s="304" t="s">
        <v>131</v>
      </c>
    </row>
    <row r="441" spans="1:35" x14ac:dyDescent="0.2">
      <c r="A441" s="108">
        <v>2021</v>
      </c>
      <c r="B441" s="108">
        <v>346</v>
      </c>
      <c r="C441" s="109" t="s">
        <v>1146</v>
      </c>
      <c r="D441" s="297" t="s">
        <v>1281</v>
      </c>
      <c r="E441" s="109" t="s">
        <v>1061</v>
      </c>
      <c r="F441" s="298" t="s">
        <v>1282</v>
      </c>
      <c r="G441" s="112">
        <v>95.99</v>
      </c>
      <c r="H441" s="112">
        <v>8.73</v>
      </c>
      <c r="I441" s="107" t="s">
        <v>121</v>
      </c>
      <c r="J441" s="112">
        <f>IF(I441="SI", G441-H441,G441)</f>
        <v>87.259999999999991</v>
      </c>
      <c r="K441" s="299" t="s">
        <v>603</v>
      </c>
      <c r="L441" s="108">
        <v>2021</v>
      </c>
      <c r="M441" s="108">
        <v>3560</v>
      </c>
      <c r="N441" s="109" t="s">
        <v>1270</v>
      </c>
      <c r="O441" s="111" t="s">
        <v>598</v>
      </c>
      <c r="P441" s="109" t="s">
        <v>599</v>
      </c>
      <c r="Q441" s="109" t="s">
        <v>125</v>
      </c>
      <c r="R441" s="108">
        <v>4</v>
      </c>
      <c r="S441" s="111" t="s">
        <v>126</v>
      </c>
      <c r="T441" s="108">
        <v>1040103</v>
      </c>
      <c r="U441" s="108">
        <v>1460</v>
      </c>
      <c r="V441" s="108">
        <v>1346</v>
      </c>
      <c r="W441" s="108">
        <v>2</v>
      </c>
      <c r="X441" s="113">
        <v>2021</v>
      </c>
      <c r="Y441" s="113">
        <v>78</v>
      </c>
      <c r="Z441" s="113">
        <v>0</v>
      </c>
      <c r="AA441" s="114" t="s">
        <v>963</v>
      </c>
      <c r="AB441" s="108">
        <v>696</v>
      </c>
      <c r="AC441" s="109" t="s">
        <v>964</v>
      </c>
      <c r="AD441" s="300" t="s">
        <v>1251</v>
      </c>
      <c r="AE441" s="300" t="s">
        <v>966</v>
      </c>
      <c r="AF441" s="301">
        <f>AE441-AD441</f>
        <v>-14</v>
      </c>
      <c r="AG441" s="302">
        <f>IF(AI441="SI", 0,J441)</f>
        <v>87.259999999999991</v>
      </c>
      <c r="AH441" s="303">
        <f>AG441*AF441</f>
        <v>-1221.6399999999999</v>
      </c>
      <c r="AI441" s="304" t="s">
        <v>131</v>
      </c>
    </row>
    <row r="442" spans="1:35" x14ac:dyDescent="0.2">
      <c r="A442" s="108">
        <v>2021</v>
      </c>
      <c r="B442" s="108">
        <v>347</v>
      </c>
      <c r="C442" s="109" t="s">
        <v>1146</v>
      </c>
      <c r="D442" s="297" t="s">
        <v>1283</v>
      </c>
      <c r="E442" s="109" t="s">
        <v>1061</v>
      </c>
      <c r="F442" s="298" t="s">
        <v>1282</v>
      </c>
      <c r="G442" s="112">
        <v>202.86</v>
      </c>
      <c r="H442" s="112">
        <v>18.440000000000001</v>
      </c>
      <c r="I442" s="107" t="s">
        <v>121</v>
      </c>
      <c r="J442" s="112">
        <f>IF(I442="SI", G442-H442,G442)</f>
        <v>184.42000000000002</v>
      </c>
      <c r="K442" s="299" t="s">
        <v>603</v>
      </c>
      <c r="L442" s="108">
        <v>2021</v>
      </c>
      <c r="M442" s="108">
        <v>3553</v>
      </c>
      <c r="N442" s="109" t="s">
        <v>1061</v>
      </c>
      <c r="O442" s="111" t="s">
        <v>598</v>
      </c>
      <c r="P442" s="109" t="s">
        <v>599</v>
      </c>
      <c r="Q442" s="109" t="s">
        <v>125</v>
      </c>
      <c r="R442" s="108">
        <v>4</v>
      </c>
      <c r="S442" s="111" t="s">
        <v>126</v>
      </c>
      <c r="T442" s="108">
        <v>1040203</v>
      </c>
      <c r="U442" s="108">
        <v>1570</v>
      </c>
      <c r="V442" s="108">
        <v>1366</v>
      </c>
      <c r="W442" s="108">
        <v>2</v>
      </c>
      <c r="X442" s="113">
        <v>2021</v>
      </c>
      <c r="Y442" s="113">
        <v>79</v>
      </c>
      <c r="Z442" s="113">
        <v>0</v>
      </c>
      <c r="AA442" s="114" t="s">
        <v>963</v>
      </c>
      <c r="AB442" s="108">
        <v>697</v>
      </c>
      <c r="AC442" s="109" t="s">
        <v>964</v>
      </c>
      <c r="AD442" s="300" t="s">
        <v>1251</v>
      </c>
      <c r="AE442" s="300" t="s">
        <v>966</v>
      </c>
      <c r="AF442" s="301">
        <f>AE442-AD442</f>
        <v>-14</v>
      </c>
      <c r="AG442" s="302">
        <f>IF(AI442="SI", 0,J442)</f>
        <v>184.42000000000002</v>
      </c>
      <c r="AH442" s="303">
        <f>AG442*AF442</f>
        <v>-2581.88</v>
      </c>
      <c r="AI442" s="304" t="s">
        <v>131</v>
      </c>
    </row>
    <row r="443" spans="1:35" x14ac:dyDescent="0.2">
      <c r="A443" s="108">
        <v>2021</v>
      </c>
      <c r="B443" s="108">
        <v>348</v>
      </c>
      <c r="C443" s="109" t="s">
        <v>1146</v>
      </c>
      <c r="D443" s="297" t="s">
        <v>1284</v>
      </c>
      <c r="E443" s="109" t="s">
        <v>1061</v>
      </c>
      <c r="F443" s="298" t="s">
        <v>1285</v>
      </c>
      <c r="G443" s="112">
        <v>1.9</v>
      </c>
      <c r="H443" s="112">
        <v>0.17</v>
      </c>
      <c r="I443" s="107" t="s">
        <v>121</v>
      </c>
      <c r="J443" s="112">
        <f>IF(I443="SI", G443-H443,G443)</f>
        <v>1.73</v>
      </c>
      <c r="K443" s="299" t="s">
        <v>603</v>
      </c>
      <c r="L443" s="108">
        <v>2021</v>
      </c>
      <c r="M443" s="108">
        <v>3552</v>
      </c>
      <c r="N443" s="109" t="s">
        <v>1061</v>
      </c>
      <c r="O443" s="111" t="s">
        <v>598</v>
      </c>
      <c r="P443" s="109" t="s">
        <v>599</v>
      </c>
      <c r="Q443" s="109" t="s">
        <v>125</v>
      </c>
      <c r="R443" s="108">
        <v>4</v>
      </c>
      <c r="S443" s="111" t="s">
        <v>126</v>
      </c>
      <c r="T443" s="108">
        <v>1040203</v>
      </c>
      <c r="U443" s="108">
        <v>1570</v>
      </c>
      <c r="V443" s="108">
        <v>1366</v>
      </c>
      <c r="W443" s="108">
        <v>2</v>
      </c>
      <c r="X443" s="113">
        <v>2021</v>
      </c>
      <c r="Y443" s="113">
        <v>79</v>
      </c>
      <c r="Z443" s="113">
        <v>0</v>
      </c>
      <c r="AA443" s="114" t="s">
        <v>963</v>
      </c>
      <c r="AB443" s="108">
        <v>697</v>
      </c>
      <c r="AC443" s="109" t="s">
        <v>964</v>
      </c>
      <c r="AD443" s="300" t="s">
        <v>1251</v>
      </c>
      <c r="AE443" s="300" t="s">
        <v>966</v>
      </c>
      <c r="AF443" s="301">
        <f>AE443-AD443</f>
        <v>-14</v>
      </c>
      <c r="AG443" s="302">
        <f>IF(AI443="SI", 0,J443)</f>
        <v>1.73</v>
      </c>
      <c r="AH443" s="303">
        <f>AG443*AF443</f>
        <v>-24.22</v>
      </c>
      <c r="AI443" s="304" t="s">
        <v>131</v>
      </c>
    </row>
    <row r="444" spans="1:35" x14ac:dyDescent="0.2">
      <c r="A444" s="108">
        <v>2021</v>
      </c>
      <c r="B444" s="108">
        <v>349</v>
      </c>
      <c r="C444" s="109" t="s">
        <v>1146</v>
      </c>
      <c r="D444" s="297" t="s">
        <v>1286</v>
      </c>
      <c r="E444" s="109" t="s">
        <v>1061</v>
      </c>
      <c r="F444" s="298" t="s">
        <v>1287</v>
      </c>
      <c r="G444" s="112">
        <v>101.41</v>
      </c>
      <c r="H444" s="112">
        <v>9.2200000000000006</v>
      </c>
      <c r="I444" s="107" t="s">
        <v>121</v>
      </c>
      <c r="J444" s="112">
        <f>IF(I444="SI", G444-H444,G444)</f>
        <v>92.19</v>
      </c>
      <c r="K444" s="299" t="s">
        <v>597</v>
      </c>
      <c r="L444" s="108">
        <v>2021</v>
      </c>
      <c r="M444" s="108">
        <v>3561</v>
      </c>
      <c r="N444" s="109" t="s">
        <v>1270</v>
      </c>
      <c r="O444" s="111" t="s">
        <v>598</v>
      </c>
      <c r="P444" s="109" t="s">
        <v>599</v>
      </c>
      <c r="Q444" s="109" t="s">
        <v>125</v>
      </c>
      <c r="R444" s="108">
        <v>2</v>
      </c>
      <c r="S444" s="111" t="s">
        <v>138</v>
      </c>
      <c r="T444" s="108">
        <v>1060203</v>
      </c>
      <c r="U444" s="108">
        <v>2340</v>
      </c>
      <c r="V444" s="108">
        <v>1829</v>
      </c>
      <c r="W444" s="108">
        <v>2</v>
      </c>
      <c r="X444" s="113">
        <v>2020</v>
      </c>
      <c r="Y444" s="113">
        <v>99</v>
      </c>
      <c r="Z444" s="113">
        <v>0</v>
      </c>
      <c r="AA444" s="114" t="s">
        <v>963</v>
      </c>
      <c r="AB444" s="108">
        <v>670</v>
      </c>
      <c r="AC444" s="109" t="s">
        <v>964</v>
      </c>
      <c r="AD444" s="300" t="s">
        <v>1251</v>
      </c>
      <c r="AE444" s="300" t="s">
        <v>966</v>
      </c>
      <c r="AF444" s="301">
        <f>AE444-AD444</f>
        <v>-14</v>
      </c>
      <c r="AG444" s="302">
        <f>IF(AI444="SI", 0,J444)</f>
        <v>92.19</v>
      </c>
      <c r="AH444" s="303">
        <f>AG444*AF444</f>
        <v>-1290.6599999999999</v>
      </c>
      <c r="AI444" s="304" t="s">
        <v>131</v>
      </c>
    </row>
    <row r="445" spans="1:35" x14ac:dyDescent="0.2">
      <c r="A445" s="108">
        <v>2021</v>
      </c>
      <c r="B445" s="108">
        <v>350</v>
      </c>
      <c r="C445" s="109" t="s">
        <v>963</v>
      </c>
      <c r="D445" s="297" t="s">
        <v>1288</v>
      </c>
      <c r="E445" s="109" t="s">
        <v>1088</v>
      </c>
      <c r="F445" s="298" t="s">
        <v>284</v>
      </c>
      <c r="G445" s="112">
        <v>815.27</v>
      </c>
      <c r="H445" s="112">
        <v>147.02000000000001</v>
      </c>
      <c r="I445" s="107" t="s">
        <v>121</v>
      </c>
      <c r="J445" s="112">
        <f>IF(I445="SI", G445-H445,G445)</f>
        <v>668.25</v>
      </c>
      <c r="K445" s="299" t="s">
        <v>301</v>
      </c>
      <c r="L445" s="108">
        <v>2021</v>
      </c>
      <c r="M445" s="108">
        <v>3673</v>
      </c>
      <c r="N445" s="109" t="s">
        <v>1139</v>
      </c>
      <c r="O445" s="111" t="s">
        <v>297</v>
      </c>
      <c r="P445" s="109" t="s">
        <v>298</v>
      </c>
      <c r="Q445" s="109" t="s">
        <v>125</v>
      </c>
      <c r="R445" s="108">
        <v>1</v>
      </c>
      <c r="S445" s="111" t="s">
        <v>166</v>
      </c>
      <c r="T445" s="108">
        <v>1010203</v>
      </c>
      <c r="U445" s="108">
        <v>140</v>
      </c>
      <c r="V445" s="108">
        <v>1043</v>
      </c>
      <c r="W445" s="108">
        <v>7</v>
      </c>
      <c r="X445" s="113">
        <v>2021</v>
      </c>
      <c r="Y445" s="113">
        <v>289</v>
      </c>
      <c r="Z445" s="113">
        <v>0</v>
      </c>
      <c r="AA445" s="114" t="s">
        <v>963</v>
      </c>
      <c r="AB445" s="108">
        <v>675</v>
      </c>
      <c r="AC445" s="109" t="s">
        <v>964</v>
      </c>
      <c r="AD445" s="300" t="s">
        <v>1289</v>
      </c>
      <c r="AE445" s="300" t="s">
        <v>966</v>
      </c>
      <c r="AF445" s="301">
        <f>AE445-AD445</f>
        <v>-19</v>
      </c>
      <c r="AG445" s="302">
        <f>IF(AI445="SI", 0,J445)</f>
        <v>668.25</v>
      </c>
      <c r="AH445" s="303">
        <f>AG445*AF445</f>
        <v>-12696.75</v>
      </c>
      <c r="AI445" s="304" t="s">
        <v>131</v>
      </c>
    </row>
    <row r="446" spans="1:35" x14ac:dyDescent="0.2">
      <c r="A446" s="108">
        <v>2021</v>
      </c>
      <c r="B446" s="108">
        <v>351</v>
      </c>
      <c r="C446" s="109" t="s">
        <v>963</v>
      </c>
      <c r="D446" s="297" t="s">
        <v>1290</v>
      </c>
      <c r="E446" s="109" t="s">
        <v>1088</v>
      </c>
      <c r="F446" s="298" t="s">
        <v>1156</v>
      </c>
      <c r="G446" s="112">
        <v>3301.24</v>
      </c>
      <c r="H446" s="112">
        <v>300.11</v>
      </c>
      <c r="I446" s="107" t="s">
        <v>121</v>
      </c>
      <c r="J446" s="112">
        <f>IF(I446="SI", G446-H446,G446)</f>
        <v>3001.1299999999997</v>
      </c>
      <c r="K446" s="299" t="s">
        <v>125</v>
      </c>
      <c r="L446" s="108">
        <v>2021</v>
      </c>
      <c r="M446" s="108">
        <v>3695</v>
      </c>
      <c r="N446" s="109" t="s">
        <v>963</v>
      </c>
      <c r="O446" s="111" t="s">
        <v>151</v>
      </c>
      <c r="P446" s="109" t="s">
        <v>152</v>
      </c>
      <c r="Q446" s="109" t="s">
        <v>125</v>
      </c>
      <c r="R446" s="108">
        <v>4</v>
      </c>
      <c r="S446" s="111" t="s">
        <v>126</v>
      </c>
      <c r="T446" s="108">
        <v>1090505</v>
      </c>
      <c r="U446" s="108">
        <v>3570</v>
      </c>
      <c r="V446" s="108">
        <v>1737</v>
      </c>
      <c r="W446" s="108">
        <v>99</v>
      </c>
      <c r="X446" s="113">
        <v>2021</v>
      </c>
      <c r="Y446" s="113">
        <v>58</v>
      </c>
      <c r="Z446" s="113">
        <v>0</v>
      </c>
      <c r="AA446" s="114" t="s">
        <v>963</v>
      </c>
      <c r="AB446" s="108">
        <v>698</v>
      </c>
      <c r="AC446" s="109" t="s">
        <v>964</v>
      </c>
      <c r="AD446" s="300" t="s">
        <v>1291</v>
      </c>
      <c r="AE446" s="300" t="s">
        <v>966</v>
      </c>
      <c r="AF446" s="301">
        <f>AE446-AD446</f>
        <v>-21</v>
      </c>
      <c r="AG446" s="302">
        <f>IF(AI446="SI", 0,J446)</f>
        <v>3001.1299999999997</v>
      </c>
      <c r="AH446" s="303">
        <f>AG446*AF446</f>
        <v>-63023.729999999996</v>
      </c>
      <c r="AI446" s="304" t="s">
        <v>131</v>
      </c>
    </row>
    <row r="447" spans="1:35" x14ac:dyDescent="0.2">
      <c r="A447" s="108">
        <v>2021</v>
      </c>
      <c r="B447" s="108">
        <v>352</v>
      </c>
      <c r="C447" s="109" t="s">
        <v>963</v>
      </c>
      <c r="D447" s="297" t="s">
        <v>1292</v>
      </c>
      <c r="E447" s="109" t="s">
        <v>1088</v>
      </c>
      <c r="F447" s="298" t="s">
        <v>1293</v>
      </c>
      <c r="G447" s="112">
        <v>218.4</v>
      </c>
      <c r="H447" s="112">
        <v>8.4</v>
      </c>
      <c r="I447" s="107" t="s">
        <v>121</v>
      </c>
      <c r="J447" s="112">
        <f>IF(I447="SI", G447-H447,G447)</f>
        <v>210</v>
      </c>
      <c r="K447" s="299" t="s">
        <v>122</v>
      </c>
      <c r="L447" s="108">
        <v>2021</v>
      </c>
      <c r="M447" s="108">
        <v>3629</v>
      </c>
      <c r="N447" s="109" t="s">
        <v>1141</v>
      </c>
      <c r="O447" s="111" t="s">
        <v>123</v>
      </c>
      <c r="P447" s="109" t="s">
        <v>124</v>
      </c>
      <c r="Q447" s="109" t="s">
        <v>125</v>
      </c>
      <c r="R447" s="108">
        <v>4</v>
      </c>
      <c r="S447" s="111" t="s">
        <v>126</v>
      </c>
      <c r="T447" s="108">
        <v>1010203</v>
      </c>
      <c r="U447" s="108">
        <v>140</v>
      </c>
      <c r="V447" s="108">
        <v>1066</v>
      </c>
      <c r="W447" s="108">
        <v>99</v>
      </c>
      <c r="X447" s="113">
        <v>2021</v>
      </c>
      <c r="Y447" s="113">
        <v>229</v>
      </c>
      <c r="Z447" s="113">
        <v>0</v>
      </c>
      <c r="AA447" s="114" t="s">
        <v>963</v>
      </c>
      <c r="AB447" s="108">
        <v>685</v>
      </c>
      <c r="AC447" s="109" t="s">
        <v>964</v>
      </c>
      <c r="AD447" s="300" t="s">
        <v>1294</v>
      </c>
      <c r="AE447" s="300" t="s">
        <v>966</v>
      </c>
      <c r="AF447" s="301">
        <f>AE447-AD447</f>
        <v>-17</v>
      </c>
      <c r="AG447" s="302">
        <f>IF(AI447="SI", 0,J447)</f>
        <v>210</v>
      </c>
      <c r="AH447" s="303">
        <f>AG447*AF447</f>
        <v>-3570</v>
      </c>
      <c r="AI447" s="304" t="s">
        <v>131</v>
      </c>
    </row>
    <row r="448" spans="1:35" x14ac:dyDescent="0.2">
      <c r="A448" s="108">
        <v>2021</v>
      </c>
      <c r="B448" s="108">
        <v>353</v>
      </c>
      <c r="C448" s="109" t="s">
        <v>963</v>
      </c>
      <c r="D448" s="297" t="s">
        <v>1295</v>
      </c>
      <c r="E448" s="109" t="s">
        <v>1088</v>
      </c>
      <c r="F448" s="298" t="s">
        <v>1016</v>
      </c>
      <c r="G448" s="112">
        <v>2636.4</v>
      </c>
      <c r="H448" s="112">
        <v>101.4</v>
      </c>
      <c r="I448" s="107" t="s">
        <v>121</v>
      </c>
      <c r="J448" s="112">
        <f>IF(I448="SI", G448-H448,G448)</f>
        <v>2535</v>
      </c>
      <c r="K448" s="299" t="s">
        <v>122</v>
      </c>
      <c r="L448" s="108">
        <v>2021</v>
      </c>
      <c r="M448" s="108">
        <v>3630</v>
      </c>
      <c r="N448" s="109" t="s">
        <v>1141</v>
      </c>
      <c r="O448" s="111" t="s">
        <v>123</v>
      </c>
      <c r="P448" s="109" t="s">
        <v>124</v>
      </c>
      <c r="Q448" s="109" t="s">
        <v>125</v>
      </c>
      <c r="R448" s="108">
        <v>4</v>
      </c>
      <c r="S448" s="111" t="s">
        <v>126</v>
      </c>
      <c r="T448" s="108">
        <v>1040503</v>
      </c>
      <c r="U448" s="108">
        <v>1900</v>
      </c>
      <c r="V448" s="108">
        <v>1416</v>
      </c>
      <c r="W448" s="108">
        <v>99</v>
      </c>
      <c r="X448" s="113">
        <v>2021</v>
      </c>
      <c r="Y448" s="113">
        <v>226</v>
      </c>
      <c r="Z448" s="113">
        <v>0</v>
      </c>
      <c r="AA448" s="114" t="s">
        <v>963</v>
      </c>
      <c r="AB448" s="108">
        <v>686</v>
      </c>
      <c r="AC448" s="109" t="s">
        <v>964</v>
      </c>
      <c r="AD448" s="300" t="s">
        <v>1294</v>
      </c>
      <c r="AE448" s="300" t="s">
        <v>966</v>
      </c>
      <c r="AF448" s="301">
        <f>AE448-AD448</f>
        <v>-17</v>
      </c>
      <c r="AG448" s="302">
        <f>IF(AI448="SI", 0,J448)</f>
        <v>2535</v>
      </c>
      <c r="AH448" s="303">
        <f>AG448*AF448</f>
        <v>-43095</v>
      </c>
      <c r="AI448" s="304" t="s">
        <v>131</v>
      </c>
    </row>
    <row r="449" spans="1:35" x14ac:dyDescent="0.2">
      <c r="A449" s="108">
        <v>2021</v>
      </c>
      <c r="B449" s="108">
        <v>353</v>
      </c>
      <c r="C449" s="109" t="s">
        <v>963</v>
      </c>
      <c r="D449" s="297" t="s">
        <v>1295</v>
      </c>
      <c r="E449" s="109" t="s">
        <v>1088</v>
      </c>
      <c r="F449" s="298" t="s">
        <v>1296</v>
      </c>
      <c r="G449" s="112">
        <v>137.59</v>
      </c>
      <c r="H449" s="112">
        <v>5.29</v>
      </c>
      <c r="I449" s="107" t="s">
        <v>121</v>
      </c>
      <c r="J449" s="112">
        <f>IF(I449="SI", G449-H449,G449)</f>
        <v>132.30000000000001</v>
      </c>
      <c r="K449" s="299" t="s">
        <v>122</v>
      </c>
      <c r="L449" s="108">
        <v>2021</v>
      </c>
      <c r="M449" s="108">
        <v>3630</v>
      </c>
      <c r="N449" s="109" t="s">
        <v>1141</v>
      </c>
      <c r="O449" s="111" t="s">
        <v>123</v>
      </c>
      <c r="P449" s="109" t="s">
        <v>124</v>
      </c>
      <c r="Q449" s="109" t="s">
        <v>125</v>
      </c>
      <c r="R449" s="108">
        <v>4</v>
      </c>
      <c r="S449" s="111" t="s">
        <v>126</v>
      </c>
      <c r="T449" s="108">
        <v>1040503</v>
      </c>
      <c r="U449" s="108">
        <v>1900</v>
      </c>
      <c r="V449" s="108">
        <v>1417</v>
      </c>
      <c r="W449" s="108">
        <v>99</v>
      </c>
      <c r="X449" s="113">
        <v>2021</v>
      </c>
      <c r="Y449" s="113">
        <v>227</v>
      </c>
      <c r="Z449" s="113">
        <v>0</v>
      </c>
      <c r="AA449" s="114" t="s">
        <v>963</v>
      </c>
      <c r="AB449" s="108">
        <v>687</v>
      </c>
      <c r="AC449" s="109" t="s">
        <v>964</v>
      </c>
      <c r="AD449" s="300" t="s">
        <v>1294</v>
      </c>
      <c r="AE449" s="300" t="s">
        <v>966</v>
      </c>
      <c r="AF449" s="301">
        <f>AE449-AD449</f>
        <v>-17</v>
      </c>
      <c r="AG449" s="302">
        <f>IF(AI449="SI", 0,J449)</f>
        <v>132.30000000000001</v>
      </c>
      <c r="AH449" s="303">
        <f>AG449*AF449</f>
        <v>-2249.1000000000004</v>
      </c>
      <c r="AI449" s="304" t="s">
        <v>131</v>
      </c>
    </row>
    <row r="450" spans="1:35" x14ac:dyDescent="0.2">
      <c r="A450" s="108">
        <v>2021</v>
      </c>
      <c r="B450" s="108">
        <v>353</v>
      </c>
      <c r="C450" s="109" t="s">
        <v>963</v>
      </c>
      <c r="D450" s="297" t="s">
        <v>1295</v>
      </c>
      <c r="E450" s="109" t="s">
        <v>1088</v>
      </c>
      <c r="F450" s="298" t="s">
        <v>1297</v>
      </c>
      <c r="G450" s="112">
        <v>1965.6</v>
      </c>
      <c r="H450" s="112">
        <v>75.599999999999994</v>
      </c>
      <c r="I450" s="107" t="s">
        <v>121</v>
      </c>
      <c r="J450" s="112">
        <f>IF(I450="SI", G450-H450,G450)</f>
        <v>1890</v>
      </c>
      <c r="K450" s="299" t="s">
        <v>122</v>
      </c>
      <c r="L450" s="108">
        <v>2021</v>
      </c>
      <c r="M450" s="108">
        <v>3630</v>
      </c>
      <c r="N450" s="109" t="s">
        <v>1141</v>
      </c>
      <c r="O450" s="111" t="s">
        <v>123</v>
      </c>
      <c r="P450" s="109" t="s">
        <v>124</v>
      </c>
      <c r="Q450" s="109" t="s">
        <v>125</v>
      </c>
      <c r="R450" s="108">
        <v>4</v>
      </c>
      <c r="S450" s="111" t="s">
        <v>126</v>
      </c>
      <c r="T450" s="108">
        <v>1040503</v>
      </c>
      <c r="U450" s="108">
        <v>1900</v>
      </c>
      <c r="V450" s="108">
        <v>1417</v>
      </c>
      <c r="W450" s="108">
        <v>99</v>
      </c>
      <c r="X450" s="113">
        <v>2021</v>
      </c>
      <c r="Y450" s="113">
        <v>227</v>
      </c>
      <c r="Z450" s="113">
        <v>0</v>
      </c>
      <c r="AA450" s="114" t="s">
        <v>963</v>
      </c>
      <c r="AB450" s="108">
        <v>687</v>
      </c>
      <c r="AC450" s="109" t="s">
        <v>964</v>
      </c>
      <c r="AD450" s="300" t="s">
        <v>1294</v>
      </c>
      <c r="AE450" s="300" t="s">
        <v>966</v>
      </c>
      <c r="AF450" s="301">
        <f>AE450-AD450</f>
        <v>-17</v>
      </c>
      <c r="AG450" s="302">
        <f>IF(AI450="SI", 0,J450)</f>
        <v>1890</v>
      </c>
      <c r="AH450" s="303">
        <f>AG450*AF450</f>
        <v>-32130</v>
      </c>
      <c r="AI450" s="304" t="s">
        <v>131</v>
      </c>
    </row>
    <row r="451" spans="1:35" x14ac:dyDescent="0.2">
      <c r="A451" s="108">
        <v>2021</v>
      </c>
      <c r="B451" s="108">
        <v>353</v>
      </c>
      <c r="C451" s="109" t="s">
        <v>963</v>
      </c>
      <c r="D451" s="297" t="s">
        <v>1295</v>
      </c>
      <c r="E451" s="109" t="s">
        <v>1088</v>
      </c>
      <c r="F451" s="298" t="s">
        <v>1298</v>
      </c>
      <c r="G451" s="112">
        <v>629.20000000000005</v>
      </c>
      <c r="H451" s="112">
        <v>24.2</v>
      </c>
      <c r="I451" s="107" t="s">
        <v>121</v>
      </c>
      <c r="J451" s="112">
        <f>IF(I451="SI", G451-H451,G451)</f>
        <v>605</v>
      </c>
      <c r="K451" s="299" t="s">
        <v>122</v>
      </c>
      <c r="L451" s="108">
        <v>2021</v>
      </c>
      <c r="M451" s="108">
        <v>3630</v>
      </c>
      <c r="N451" s="109" t="s">
        <v>1141</v>
      </c>
      <c r="O451" s="111" t="s">
        <v>123</v>
      </c>
      <c r="P451" s="109" t="s">
        <v>124</v>
      </c>
      <c r="Q451" s="109" t="s">
        <v>125</v>
      </c>
      <c r="R451" s="108">
        <v>4</v>
      </c>
      <c r="S451" s="111" t="s">
        <v>126</v>
      </c>
      <c r="T451" s="108">
        <v>1040503</v>
      </c>
      <c r="U451" s="108">
        <v>1900</v>
      </c>
      <c r="V451" s="108">
        <v>1418</v>
      </c>
      <c r="W451" s="108">
        <v>99</v>
      </c>
      <c r="X451" s="113">
        <v>2021</v>
      </c>
      <c r="Y451" s="113">
        <v>228</v>
      </c>
      <c r="Z451" s="113">
        <v>0</v>
      </c>
      <c r="AA451" s="114" t="s">
        <v>963</v>
      </c>
      <c r="AB451" s="108">
        <v>688</v>
      </c>
      <c r="AC451" s="109" t="s">
        <v>964</v>
      </c>
      <c r="AD451" s="300" t="s">
        <v>1294</v>
      </c>
      <c r="AE451" s="300" t="s">
        <v>966</v>
      </c>
      <c r="AF451" s="301">
        <f>AE451-AD451</f>
        <v>-17</v>
      </c>
      <c r="AG451" s="302">
        <f>IF(AI451="SI", 0,J451)</f>
        <v>605</v>
      </c>
      <c r="AH451" s="303">
        <f>AG451*AF451</f>
        <v>-10285</v>
      </c>
      <c r="AI451" s="304" t="s">
        <v>131</v>
      </c>
    </row>
    <row r="452" spans="1:35" x14ac:dyDescent="0.2">
      <c r="A452" s="108">
        <v>2021</v>
      </c>
      <c r="B452" s="108">
        <v>354</v>
      </c>
      <c r="C452" s="109" t="s">
        <v>963</v>
      </c>
      <c r="D452" s="297" t="s">
        <v>1299</v>
      </c>
      <c r="E452" s="109" t="s">
        <v>1088</v>
      </c>
      <c r="F452" s="298" t="s">
        <v>1300</v>
      </c>
      <c r="G452" s="112">
        <v>282.06</v>
      </c>
      <c r="H452" s="112">
        <v>50.86</v>
      </c>
      <c r="I452" s="107" t="s">
        <v>121</v>
      </c>
      <c r="J452" s="112">
        <f>IF(I452="SI", G452-H452,G452)</f>
        <v>231.2</v>
      </c>
      <c r="K452" s="299" t="s">
        <v>508</v>
      </c>
      <c r="L452" s="108">
        <v>2021</v>
      </c>
      <c r="M452" s="108">
        <v>3698</v>
      </c>
      <c r="N452" s="109" t="s">
        <v>963</v>
      </c>
      <c r="O452" s="111" t="s">
        <v>164</v>
      </c>
      <c r="P452" s="109" t="s">
        <v>165</v>
      </c>
      <c r="Q452" s="109" t="s">
        <v>125</v>
      </c>
      <c r="R452" s="108">
        <v>4</v>
      </c>
      <c r="S452" s="111" t="s">
        <v>126</v>
      </c>
      <c r="T452" s="108">
        <v>1100403</v>
      </c>
      <c r="U452" s="108">
        <v>4100</v>
      </c>
      <c r="V452" s="108">
        <v>1574</v>
      </c>
      <c r="W452" s="108">
        <v>1</v>
      </c>
      <c r="X452" s="113">
        <v>2021</v>
      </c>
      <c r="Y452" s="113">
        <v>349</v>
      </c>
      <c r="Z452" s="113">
        <v>0</v>
      </c>
      <c r="AA452" s="114" t="s">
        <v>963</v>
      </c>
      <c r="AB452" s="108">
        <v>695</v>
      </c>
      <c r="AC452" s="109" t="s">
        <v>964</v>
      </c>
      <c r="AD452" s="300" t="s">
        <v>1291</v>
      </c>
      <c r="AE452" s="300" t="s">
        <v>966</v>
      </c>
      <c r="AF452" s="301">
        <f>AE452-AD452</f>
        <v>-21</v>
      </c>
      <c r="AG452" s="302">
        <f>IF(AI452="SI", 0,J452)</f>
        <v>231.2</v>
      </c>
      <c r="AH452" s="303">
        <f>AG452*AF452</f>
        <v>-4855.2</v>
      </c>
      <c r="AI452" s="304" t="s">
        <v>131</v>
      </c>
    </row>
    <row r="453" spans="1:35" x14ac:dyDescent="0.2">
      <c r="A453" s="108">
        <v>2021</v>
      </c>
      <c r="B453" s="108">
        <v>355</v>
      </c>
      <c r="C453" s="109" t="s">
        <v>963</v>
      </c>
      <c r="D453" s="297" t="s">
        <v>1301</v>
      </c>
      <c r="E453" s="109" t="s">
        <v>1088</v>
      </c>
      <c r="F453" s="298" t="s">
        <v>1300</v>
      </c>
      <c r="G453" s="112">
        <v>219.6</v>
      </c>
      <c r="H453" s="112">
        <v>39.6</v>
      </c>
      <c r="I453" s="107" t="s">
        <v>121</v>
      </c>
      <c r="J453" s="112">
        <f>IF(I453="SI", G453-H453,G453)</f>
        <v>180</v>
      </c>
      <c r="K453" s="299" t="s">
        <v>508</v>
      </c>
      <c r="L453" s="108">
        <v>2021</v>
      </c>
      <c r="M453" s="108">
        <v>3696</v>
      </c>
      <c r="N453" s="109" t="s">
        <v>963</v>
      </c>
      <c r="O453" s="111" t="s">
        <v>164</v>
      </c>
      <c r="P453" s="109" t="s">
        <v>165</v>
      </c>
      <c r="Q453" s="109" t="s">
        <v>125</v>
      </c>
      <c r="R453" s="108">
        <v>4</v>
      </c>
      <c r="S453" s="111" t="s">
        <v>126</v>
      </c>
      <c r="T453" s="108">
        <v>1100403</v>
      </c>
      <c r="U453" s="108">
        <v>4100</v>
      </c>
      <c r="V453" s="108">
        <v>1574</v>
      </c>
      <c r="W453" s="108">
        <v>1</v>
      </c>
      <c r="X453" s="113">
        <v>2021</v>
      </c>
      <c r="Y453" s="113">
        <v>349</v>
      </c>
      <c r="Z453" s="113">
        <v>0</v>
      </c>
      <c r="AA453" s="114" t="s">
        <v>963</v>
      </c>
      <c r="AB453" s="108">
        <v>695</v>
      </c>
      <c r="AC453" s="109" t="s">
        <v>964</v>
      </c>
      <c r="AD453" s="300" t="s">
        <v>1291</v>
      </c>
      <c r="AE453" s="300" t="s">
        <v>966</v>
      </c>
      <c r="AF453" s="301">
        <f>AE453-AD453</f>
        <v>-21</v>
      </c>
      <c r="AG453" s="302">
        <f>IF(AI453="SI", 0,J453)</f>
        <v>180</v>
      </c>
      <c r="AH453" s="303">
        <f>AG453*AF453</f>
        <v>-3780</v>
      </c>
      <c r="AI453" s="304" t="s">
        <v>131</v>
      </c>
    </row>
    <row r="454" spans="1:35" x14ac:dyDescent="0.2">
      <c r="A454" s="108">
        <v>2021</v>
      </c>
      <c r="B454" s="108">
        <v>356</v>
      </c>
      <c r="C454" s="109" t="s">
        <v>963</v>
      </c>
      <c r="D454" s="297" t="s">
        <v>1302</v>
      </c>
      <c r="E454" s="109" t="s">
        <v>1088</v>
      </c>
      <c r="F454" s="298" t="s">
        <v>1303</v>
      </c>
      <c r="G454" s="112">
        <v>61</v>
      </c>
      <c r="H454" s="112">
        <v>11</v>
      </c>
      <c r="I454" s="107" t="s">
        <v>121</v>
      </c>
      <c r="J454" s="112">
        <f>IF(I454="SI", G454-H454,G454)</f>
        <v>50</v>
      </c>
      <c r="K454" s="299" t="s">
        <v>1304</v>
      </c>
      <c r="L454" s="108">
        <v>2021</v>
      </c>
      <c r="M454" s="108">
        <v>3697</v>
      </c>
      <c r="N454" s="109" t="s">
        <v>963</v>
      </c>
      <c r="O454" s="111" t="s">
        <v>164</v>
      </c>
      <c r="P454" s="109" t="s">
        <v>165</v>
      </c>
      <c r="Q454" s="109" t="s">
        <v>125</v>
      </c>
      <c r="R454" s="108">
        <v>1</v>
      </c>
      <c r="S454" s="111" t="s">
        <v>166</v>
      </c>
      <c r="T454" s="108">
        <v>1010202</v>
      </c>
      <c r="U454" s="108">
        <v>130</v>
      </c>
      <c r="V454" s="108">
        <v>1043</v>
      </c>
      <c r="W454" s="108">
        <v>1</v>
      </c>
      <c r="X454" s="113">
        <v>2021</v>
      </c>
      <c r="Y454" s="113">
        <v>40</v>
      </c>
      <c r="Z454" s="113">
        <v>0</v>
      </c>
      <c r="AA454" s="114" t="s">
        <v>963</v>
      </c>
      <c r="AB454" s="108">
        <v>674</v>
      </c>
      <c r="AC454" s="109" t="s">
        <v>964</v>
      </c>
      <c r="AD454" s="300" t="s">
        <v>1291</v>
      </c>
      <c r="AE454" s="300" t="s">
        <v>966</v>
      </c>
      <c r="AF454" s="301">
        <f>AE454-AD454</f>
        <v>-21</v>
      </c>
      <c r="AG454" s="302">
        <f>IF(AI454="SI", 0,J454)</f>
        <v>50</v>
      </c>
      <c r="AH454" s="303">
        <f>AG454*AF454</f>
        <v>-1050</v>
      </c>
      <c r="AI454" s="304" t="s">
        <v>131</v>
      </c>
    </row>
    <row r="455" spans="1:35" x14ac:dyDescent="0.2">
      <c r="A455" s="108">
        <v>2021</v>
      </c>
      <c r="B455" s="108">
        <v>357</v>
      </c>
      <c r="C455" s="109" t="s">
        <v>963</v>
      </c>
      <c r="D455" s="297" t="s">
        <v>1305</v>
      </c>
      <c r="E455" s="109" t="s">
        <v>963</v>
      </c>
      <c r="F455" s="298" t="s">
        <v>1306</v>
      </c>
      <c r="G455" s="112">
        <v>193.98</v>
      </c>
      <c r="H455" s="112">
        <v>34.979999999999997</v>
      </c>
      <c r="I455" s="107" t="s">
        <v>121</v>
      </c>
      <c r="J455" s="112">
        <f>IF(I455="SI", G455-H455,G455)</f>
        <v>159</v>
      </c>
      <c r="K455" s="299" t="s">
        <v>929</v>
      </c>
      <c r="L455" s="108">
        <v>2021</v>
      </c>
      <c r="M455" s="108">
        <v>3711</v>
      </c>
      <c r="N455" s="109" t="s">
        <v>963</v>
      </c>
      <c r="O455" s="111" t="s">
        <v>359</v>
      </c>
      <c r="P455" s="109" t="s">
        <v>360</v>
      </c>
      <c r="Q455" s="109" t="s">
        <v>125</v>
      </c>
      <c r="R455" s="108">
        <v>1</v>
      </c>
      <c r="S455" s="111" t="s">
        <v>166</v>
      </c>
      <c r="T455" s="108">
        <v>1010203</v>
      </c>
      <c r="U455" s="108">
        <v>140</v>
      </c>
      <c r="V455" s="108">
        <v>1043</v>
      </c>
      <c r="W455" s="108">
        <v>7</v>
      </c>
      <c r="X455" s="113">
        <v>2021</v>
      </c>
      <c r="Y455" s="113">
        <v>54</v>
      </c>
      <c r="Z455" s="113">
        <v>0</v>
      </c>
      <c r="AA455" s="114" t="s">
        <v>963</v>
      </c>
      <c r="AB455" s="108">
        <v>678</v>
      </c>
      <c r="AC455" s="109" t="s">
        <v>964</v>
      </c>
      <c r="AD455" s="300" t="s">
        <v>1307</v>
      </c>
      <c r="AE455" s="300" t="s">
        <v>966</v>
      </c>
      <c r="AF455" s="301">
        <f>AE455-AD455</f>
        <v>-22</v>
      </c>
      <c r="AG455" s="302">
        <f>IF(AI455="SI", 0,J455)</f>
        <v>159</v>
      </c>
      <c r="AH455" s="303">
        <f>AG455*AF455</f>
        <v>-3498</v>
      </c>
      <c r="AI455" s="304" t="s">
        <v>131</v>
      </c>
    </row>
    <row r="456" spans="1:35" x14ac:dyDescent="0.2">
      <c r="A456" s="108">
        <v>2021</v>
      </c>
      <c r="B456" s="108">
        <v>358</v>
      </c>
      <c r="C456" s="109" t="s">
        <v>1308</v>
      </c>
      <c r="D456" s="297" t="s">
        <v>1038</v>
      </c>
      <c r="E456" s="109" t="s">
        <v>963</v>
      </c>
      <c r="F456" s="298" t="s">
        <v>1309</v>
      </c>
      <c r="G456" s="112">
        <v>25225.54</v>
      </c>
      <c r="H456" s="112">
        <v>2293.23</v>
      </c>
      <c r="I456" s="107" t="s">
        <v>121</v>
      </c>
      <c r="J456" s="112">
        <f>IF(I456="SI", G456-H456,G456)</f>
        <v>22932.31</v>
      </c>
      <c r="K456" s="299" t="s">
        <v>1215</v>
      </c>
      <c r="L456" s="108">
        <v>2021</v>
      </c>
      <c r="M456" s="108">
        <v>3694</v>
      </c>
      <c r="N456" s="109" t="s">
        <v>963</v>
      </c>
      <c r="O456" s="111" t="s">
        <v>1216</v>
      </c>
      <c r="P456" s="109" t="s">
        <v>1217</v>
      </c>
      <c r="Q456" s="109" t="s">
        <v>125</v>
      </c>
      <c r="R456" s="108" t="s">
        <v>365</v>
      </c>
      <c r="S456" s="111" t="s">
        <v>365</v>
      </c>
      <c r="T456" s="108"/>
      <c r="U456" s="108">
        <v>0</v>
      </c>
      <c r="V456" s="108">
        <v>0</v>
      </c>
      <c r="W456" s="108">
        <v>0</v>
      </c>
      <c r="X456" s="113">
        <v>0</v>
      </c>
      <c r="Y456" s="113">
        <v>0</v>
      </c>
      <c r="Z456" s="113">
        <v>0</v>
      </c>
      <c r="AA456" s="114" t="s">
        <v>125</v>
      </c>
      <c r="AB456" s="108">
        <v>0</v>
      </c>
      <c r="AC456" s="109" t="s">
        <v>1308</v>
      </c>
      <c r="AD456" s="300" t="s">
        <v>1307</v>
      </c>
      <c r="AE456" s="300" t="s">
        <v>1308</v>
      </c>
      <c r="AF456" s="301">
        <f>AE456-AD456</f>
        <v>-24</v>
      </c>
      <c r="AG456" s="302">
        <f>IF(AI456="SI", 0,J456)</f>
        <v>22932.31</v>
      </c>
      <c r="AH456" s="303">
        <f>AG456*AF456</f>
        <v>-550375.44000000006</v>
      </c>
      <c r="AI456" s="304" t="s">
        <v>131</v>
      </c>
    </row>
    <row r="457" spans="1:35" x14ac:dyDescent="0.2">
      <c r="A457" s="108">
        <v>2021</v>
      </c>
      <c r="B457" s="108">
        <v>359</v>
      </c>
      <c r="C457" s="109" t="s">
        <v>1308</v>
      </c>
      <c r="D457" s="297" t="s">
        <v>1310</v>
      </c>
      <c r="E457" s="109" t="s">
        <v>963</v>
      </c>
      <c r="F457" s="298" t="s">
        <v>1311</v>
      </c>
      <c r="G457" s="112">
        <v>-25225.54</v>
      </c>
      <c r="H457" s="112">
        <v>0</v>
      </c>
      <c r="I457" s="107" t="s">
        <v>131</v>
      </c>
      <c r="J457" s="112">
        <f>IF(I457="SI", G457-H457,G457)</f>
        <v>-25225.54</v>
      </c>
      <c r="K457" s="299" t="s">
        <v>1215</v>
      </c>
      <c r="L457" s="108">
        <v>2021</v>
      </c>
      <c r="M457" s="108">
        <v>3701</v>
      </c>
      <c r="N457" s="109" t="s">
        <v>963</v>
      </c>
      <c r="O457" s="111" t="s">
        <v>1216</v>
      </c>
      <c r="P457" s="109" t="s">
        <v>1217</v>
      </c>
      <c r="Q457" s="109" t="s">
        <v>125</v>
      </c>
      <c r="R457" s="108" t="s">
        <v>365</v>
      </c>
      <c r="S457" s="111" t="s">
        <v>365</v>
      </c>
      <c r="T457" s="108"/>
      <c r="U457" s="108">
        <v>0</v>
      </c>
      <c r="V457" s="108">
        <v>0</v>
      </c>
      <c r="W457" s="108">
        <v>0</v>
      </c>
      <c r="X457" s="113">
        <v>0</v>
      </c>
      <c r="Y457" s="113">
        <v>0</v>
      </c>
      <c r="Z457" s="113">
        <v>0</v>
      </c>
      <c r="AA457" s="114" t="s">
        <v>125</v>
      </c>
      <c r="AB457" s="108">
        <v>0</v>
      </c>
      <c r="AC457" s="109" t="s">
        <v>1308</v>
      </c>
      <c r="AD457" s="300" t="s">
        <v>1307</v>
      </c>
      <c r="AE457" s="300" t="s">
        <v>1308</v>
      </c>
      <c r="AF457" s="301">
        <f>AE457-AD457</f>
        <v>-24</v>
      </c>
      <c r="AG457" s="302">
        <f>IF(AI457="SI", 0,J457)</f>
        <v>-25225.54</v>
      </c>
      <c r="AH457" s="303">
        <f>AG457*AF457</f>
        <v>605412.96</v>
      </c>
      <c r="AI457" s="304" t="s">
        <v>131</v>
      </c>
    </row>
    <row r="458" spans="1:35" x14ac:dyDescent="0.2">
      <c r="A458" s="108">
        <v>2021</v>
      </c>
      <c r="B458" s="108">
        <v>360</v>
      </c>
      <c r="C458" s="109" t="s">
        <v>964</v>
      </c>
      <c r="D458" s="297" t="s">
        <v>1312</v>
      </c>
      <c r="E458" s="109" t="s">
        <v>963</v>
      </c>
      <c r="F458" s="298" t="s">
        <v>1156</v>
      </c>
      <c r="G458" s="112">
        <v>12876.83</v>
      </c>
      <c r="H458" s="112">
        <v>1170.6199999999999</v>
      </c>
      <c r="I458" s="107" t="s">
        <v>121</v>
      </c>
      <c r="J458" s="112">
        <f>IF(I458="SI", G458-H458,G458)</f>
        <v>11706.21</v>
      </c>
      <c r="K458" s="299" t="s">
        <v>125</v>
      </c>
      <c r="L458" s="108">
        <v>2021</v>
      </c>
      <c r="M458" s="108">
        <v>3726</v>
      </c>
      <c r="N458" s="109" t="s">
        <v>963</v>
      </c>
      <c r="O458" s="111" t="s">
        <v>151</v>
      </c>
      <c r="P458" s="109" t="s">
        <v>152</v>
      </c>
      <c r="Q458" s="109" t="s">
        <v>125</v>
      </c>
      <c r="R458" s="108">
        <v>4</v>
      </c>
      <c r="S458" s="111" t="s">
        <v>126</v>
      </c>
      <c r="T458" s="108">
        <v>1090505</v>
      </c>
      <c r="U458" s="108">
        <v>3570</v>
      </c>
      <c r="V458" s="108">
        <v>1737</v>
      </c>
      <c r="W458" s="108">
        <v>99</v>
      </c>
      <c r="X458" s="113">
        <v>2021</v>
      </c>
      <c r="Y458" s="113">
        <v>58</v>
      </c>
      <c r="Z458" s="113">
        <v>0</v>
      </c>
      <c r="AA458" s="114" t="s">
        <v>1313</v>
      </c>
      <c r="AB458" s="108">
        <v>734</v>
      </c>
      <c r="AC458" s="109" t="s">
        <v>1280</v>
      </c>
      <c r="AD458" s="300" t="s">
        <v>1307</v>
      </c>
      <c r="AE458" s="300" t="s">
        <v>1251</v>
      </c>
      <c r="AF458" s="301">
        <f>AE458-AD458</f>
        <v>-8</v>
      </c>
      <c r="AG458" s="302">
        <f>IF(AI458="SI", 0,J458)</f>
        <v>11706.21</v>
      </c>
      <c r="AH458" s="303">
        <f>AG458*AF458</f>
        <v>-93649.68</v>
      </c>
      <c r="AI458" s="304" t="s">
        <v>131</v>
      </c>
    </row>
    <row r="459" spans="1:35" x14ac:dyDescent="0.2">
      <c r="A459" s="108">
        <v>2021</v>
      </c>
      <c r="B459" s="108">
        <v>361</v>
      </c>
      <c r="C459" s="109" t="s">
        <v>964</v>
      </c>
      <c r="D459" s="297" t="s">
        <v>1314</v>
      </c>
      <c r="E459" s="109" t="s">
        <v>1060</v>
      </c>
      <c r="F459" s="298" t="s">
        <v>1315</v>
      </c>
      <c r="G459" s="112">
        <v>1000</v>
      </c>
      <c r="H459" s="112">
        <v>180.33</v>
      </c>
      <c r="I459" s="107" t="s">
        <v>131</v>
      </c>
      <c r="J459" s="112">
        <f>IF(I459="SI", G459-H459,G459)</f>
        <v>1000</v>
      </c>
      <c r="K459" s="299" t="s">
        <v>125</v>
      </c>
      <c r="L459" s="108">
        <v>2021</v>
      </c>
      <c r="M459" s="108">
        <v>3722</v>
      </c>
      <c r="N459" s="109" t="s">
        <v>963</v>
      </c>
      <c r="O459" s="111" t="s">
        <v>1316</v>
      </c>
      <c r="P459" s="109" t="s">
        <v>241</v>
      </c>
      <c r="Q459" s="109" t="s">
        <v>1317</v>
      </c>
      <c r="R459" s="108">
        <v>3</v>
      </c>
      <c r="S459" s="111" t="s">
        <v>176</v>
      </c>
      <c r="T459" s="108">
        <v>1010203</v>
      </c>
      <c r="U459" s="108">
        <v>140</v>
      </c>
      <c r="V459" s="108">
        <v>1042</v>
      </c>
      <c r="W459" s="108">
        <v>99</v>
      </c>
      <c r="X459" s="113">
        <v>2021</v>
      </c>
      <c r="Y459" s="113">
        <v>154</v>
      </c>
      <c r="Z459" s="113">
        <v>0</v>
      </c>
      <c r="AA459" s="114" t="s">
        <v>125</v>
      </c>
      <c r="AB459" s="108">
        <v>0</v>
      </c>
      <c r="AC459" s="109" t="s">
        <v>1318</v>
      </c>
      <c r="AD459" s="300" t="s">
        <v>1307</v>
      </c>
      <c r="AE459" s="300" t="s">
        <v>1318</v>
      </c>
      <c r="AF459" s="301">
        <f>AE459-AD459</f>
        <v>-2</v>
      </c>
      <c r="AG459" s="302">
        <f>IF(AI459="SI", 0,J459)</f>
        <v>1000</v>
      </c>
      <c r="AH459" s="303">
        <f>AG459*AF459</f>
        <v>-2000</v>
      </c>
      <c r="AI459" s="304" t="s">
        <v>131</v>
      </c>
    </row>
    <row r="460" spans="1:35" x14ac:dyDescent="0.2">
      <c r="A460" s="108">
        <v>2021</v>
      </c>
      <c r="B460" s="108">
        <v>362</v>
      </c>
      <c r="C460" s="109" t="s">
        <v>964</v>
      </c>
      <c r="D460" s="297" t="s">
        <v>1319</v>
      </c>
      <c r="E460" s="109" t="s">
        <v>1141</v>
      </c>
      <c r="F460" s="298" t="s">
        <v>1320</v>
      </c>
      <c r="G460" s="112">
        <v>610</v>
      </c>
      <c r="H460" s="112">
        <v>110</v>
      </c>
      <c r="I460" s="107" t="s">
        <v>121</v>
      </c>
      <c r="J460" s="112">
        <f>IF(I460="SI", G460-H460,G460)</f>
        <v>500</v>
      </c>
      <c r="K460" s="299" t="s">
        <v>1321</v>
      </c>
      <c r="L460" s="108">
        <v>2021</v>
      </c>
      <c r="M460" s="108">
        <v>3672</v>
      </c>
      <c r="N460" s="109" t="s">
        <v>1139</v>
      </c>
      <c r="O460" s="111" t="s">
        <v>1322</v>
      </c>
      <c r="P460" s="109" t="s">
        <v>1323</v>
      </c>
      <c r="Q460" s="109" t="s">
        <v>125</v>
      </c>
      <c r="R460" s="108">
        <v>3</v>
      </c>
      <c r="S460" s="111" t="s">
        <v>176</v>
      </c>
      <c r="T460" s="108">
        <v>1010603</v>
      </c>
      <c r="U460" s="108">
        <v>580</v>
      </c>
      <c r="V460" s="108">
        <v>1086</v>
      </c>
      <c r="W460" s="108">
        <v>99</v>
      </c>
      <c r="X460" s="113">
        <v>2021</v>
      </c>
      <c r="Y460" s="113">
        <v>292</v>
      </c>
      <c r="Z460" s="113">
        <v>0</v>
      </c>
      <c r="AA460" s="114" t="s">
        <v>1324</v>
      </c>
      <c r="AB460" s="108">
        <v>826</v>
      </c>
      <c r="AC460" s="109" t="s">
        <v>1325</v>
      </c>
      <c r="AD460" s="300" t="s">
        <v>1289</v>
      </c>
      <c r="AE460" s="300" t="s">
        <v>1326</v>
      </c>
      <c r="AF460" s="301">
        <f>AE460-AD460</f>
        <v>35</v>
      </c>
      <c r="AG460" s="302">
        <f>IF(AI460="SI", 0,J460)</f>
        <v>500</v>
      </c>
      <c r="AH460" s="303">
        <f>AG460*AF460</f>
        <v>17500</v>
      </c>
      <c r="AI460" s="304" t="s">
        <v>131</v>
      </c>
    </row>
    <row r="461" spans="1:35" x14ac:dyDescent="0.2">
      <c r="A461" s="108">
        <v>2021</v>
      </c>
      <c r="B461" s="108">
        <v>363</v>
      </c>
      <c r="C461" s="109" t="s">
        <v>964</v>
      </c>
      <c r="D461" s="297" t="s">
        <v>1327</v>
      </c>
      <c r="E461" s="109" t="s">
        <v>1255</v>
      </c>
      <c r="F461" s="298" t="s">
        <v>1328</v>
      </c>
      <c r="G461" s="112">
        <v>201.2</v>
      </c>
      <c r="H461" s="112">
        <v>7.74</v>
      </c>
      <c r="I461" s="107" t="s">
        <v>121</v>
      </c>
      <c r="J461" s="112">
        <f>IF(I461="SI", G461-H461,G461)</f>
        <v>193.45999999999998</v>
      </c>
      <c r="K461" s="299" t="s">
        <v>122</v>
      </c>
      <c r="L461" s="108">
        <v>2021</v>
      </c>
      <c r="M461" s="108">
        <v>3813</v>
      </c>
      <c r="N461" s="109" t="s">
        <v>1308</v>
      </c>
      <c r="O461" s="111" t="s">
        <v>123</v>
      </c>
      <c r="P461" s="109" t="s">
        <v>124</v>
      </c>
      <c r="Q461" s="109" t="s">
        <v>125</v>
      </c>
      <c r="R461" s="108">
        <v>4</v>
      </c>
      <c r="S461" s="111" t="s">
        <v>126</v>
      </c>
      <c r="T461" s="108">
        <v>1040503</v>
      </c>
      <c r="U461" s="108">
        <v>1900</v>
      </c>
      <c r="V461" s="108">
        <v>1416</v>
      </c>
      <c r="W461" s="108">
        <v>99</v>
      </c>
      <c r="X461" s="113">
        <v>2021</v>
      </c>
      <c r="Y461" s="113">
        <v>97</v>
      </c>
      <c r="Z461" s="113">
        <v>0</v>
      </c>
      <c r="AA461" s="114" t="s">
        <v>1313</v>
      </c>
      <c r="AB461" s="108">
        <v>728</v>
      </c>
      <c r="AC461" s="109" t="s">
        <v>1280</v>
      </c>
      <c r="AD461" s="300" t="s">
        <v>1329</v>
      </c>
      <c r="AE461" s="300" t="s">
        <v>1251</v>
      </c>
      <c r="AF461" s="301">
        <f>AE461-AD461</f>
        <v>-11</v>
      </c>
      <c r="AG461" s="302">
        <f>IF(AI461="SI", 0,J461)</f>
        <v>193.45999999999998</v>
      </c>
      <c r="AH461" s="303">
        <f>AG461*AF461</f>
        <v>-2128.06</v>
      </c>
      <c r="AI461" s="304" t="s">
        <v>131</v>
      </c>
    </row>
    <row r="462" spans="1:35" x14ac:dyDescent="0.2">
      <c r="A462" s="108">
        <v>2021</v>
      </c>
      <c r="B462" s="108">
        <v>364</v>
      </c>
      <c r="C462" s="109" t="s">
        <v>964</v>
      </c>
      <c r="D462" s="297" t="s">
        <v>1330</v>
      </c>
      <c r="E462" s="109" t="s">
        <v>1196</v>
      </c>
      <c r="F462" s="298" t="s">
        <v>1331</v>
      </c>
      <c r="G462" s="112">
        <v>13.45</v>
      </c>
      <c r="H462" s="112">
        <v>2.4500000000000002</v>
      </c>
      <c r="I462" s="107" t="s">
        <v>121</v>
      </c>
      <c r="J462" s="112">
        <f>IF(I462="SI", G462-H462,G462)</f>
        <v>11</v>
      </c>
      <c r="K462" s="299" t="s">
        <v>432</v>
      </c>
      <c r="L462" s="108">
        <v>2021</v>
      </c>
      <c r="M462" s="108">
        <v>3750</v>
      </c>
      <c r="N462" s="109" t="s">
        <v>1172</v>
      </c>
      <c r="O462" s="111" t="s">
        <v>213</v>
      </c>
      <c r="P462" s="109" t="s">
        <v>214</v>
      </c>
      <c r="Q462" s="109" t="s">
        <v>214</v>
      </c>
      <c r="R462" s="108">
        <v>1</v>
      </c>
      <c r="S462" s="111" t="s">
        <v>166</v>
      </c>
      <c r="T462" s="108">
        <v>1010503</v>
      </c>
      <c r="U462" s="108">
        <v>470</v>
      </c>
      <c r="V462" s="108">
        <v>1156</v>
      </c>
      <c r="W462" s="108">
        <v>2</v>
      </c>
      <c r="X462" s="113">
        <v>2021</v>
      </c>
      <c r="Y462" s="113">
        <v>350</v>
      </c>
      <c r="Z462" s="113">
        <v>0</v>
      </c>
      <c r="AA462" s="114" t="s">
        <v>1332</v>
      </c>
      <c r="AB462" s="108">
        <v>785</v>
      </c>
      <c r="AC462" s="109" t="s">
        <v>1332</v>
      </c>
      <c r="AD462" s="300" t="s">
        <v>1333</v>
      </c>
      <c r="AE462" s="300" t="s">
        <v>1334</v>
      </c>
      <c r="AF462" s="301">
        <f>AE462-AD462</f>
        <v>5</v>
      </c>
      <c r="AG462" s="302">
        <f>IF(AI462="SI", 0,J462)</f>
        <v>11</v>
      </c>
      <c r="AH462" s="303">
        <f>AG462*AF462</f>
        <v>55</v>
      </c>
      <c r="AI462" s="304" t="s">
        <v>131</v>
      </c>
    </row>
    <row r="463" spans="1:35" x14ac:dyDescent="0.2">
      <c r="A463" s="108">
        <v>2021</v>
      </c>
      <c r="B463" s="108">
        <v>365</v>
      </c>
      <c r="C463" s="109" t="s">
        <v>964</v>
      </c>
      <c r="D463" s="297" t="s">
        <v>1335</v>
      </c>
      <c r="E463" s="109" t="s">
        <v>1196</v>
      </c>
      <c r="F463" s="298" t="s">
        <v>1336</v>
      </c>
      <c r="G463" s="112">
        <v>52.43</v>
      </c>
      <c r="H463" s="112">
        <v>9.43</v>
      </c>
      <c r="I463" s="107" t="s">
        <v>121</v>
      </c>
      <c r="J463" s="112">
        <f>IF(I463="SI", G463-H463,G463)</f>
        <v>43</v>
      </c>
      <c r="K463" s="299" t="s">
        <v>432</v>
      </c>
      <c r="L463" s="108">
        <v>2021</v>
      </c>
      <c r="M463" s="108">
        <v>3762</v>
      </c>
      <c r="N463" s="109" t="s">
        <v>1172</v>
      </c>
      <c r="O463" s="111" t="s">
        <v>213</v>
      </c>
      <c r="P463" s="109" t="s">
        <v>214</v>
      </c>
      <c r="Q463" s="109" t="s">
        <v>214</v>
      </c>
      <c r="R463" s="108">
        <v>4</v>
      </c>
      <c r="S463" s="111" t="s">
        <v>126</v>
      </c>
      <c r="T463" s="108">
        <v>1040103</v>
      </c>
      <c r="U463" s="108">
        <v>1460</v>
      </c>
      <c r="V463" s="108">
        <v>1346</v>
      </c>
      <c r="W463" s="108">
        <v>2</v>
      </c>
      <c r="X463" s="113">
        <v>2021</v>
      </c>
      <c r="Y463" s="113">
        <v>363</v>
      </c>
      <c r="Z463" s="113">
        <v>0</v>
      </c>
      <c r="AA463" s="114" t="s">
        <v>1313</v>
      </c>
      <c r="AB463" s="108">
        <v>735</v>
      </c>
      <c r="AC463" s="109" t="s">
        <v>1280</v>
      </c>
      <c r="AD463" s="300" t="s">
        <v>1333</v>
      </c>
      <c r="AE463" s="300" t="s">
        <v>1251</v>
      </c>
      <c r="AF463" s="301">
        <f>AE463-AD463</f>
        <v>-10</v>
      </c>
      <c r="AG463" s="302">
        <f>IF(AI463="SI", 0,J463)</f>
        <v>43</v>
      </c>
      <c r="AH463" s="303">
        <f>AG463*AF463</f>
        <v>-430</v>
      </c>
      <c r="AI463" s="304" t="s">
        <v>131</v>
      </c>
    </row>
    <row r="464" spans="1:35" x14ac:dyDescent="0.2">
      <c r="A464" s="108">
        <v>2021</v>
      </c>
      <c r="B464" s="108">
        <v>366</v>
      </c>
      <c r="C464" s="109" t="s">
        <v>964</v>
      </c>
      <c r="D464" s="297" t="s">
        <v>1337</v>
      </c>
      <c r="E464" s="109" t="s">
        <v>1196</v>
      </c>
      <c r="F464" s="298" t="s">
        <v>1338</v>
      </c>
      <c r="G464" s="112">
        <v>17.86</v>
      </c>
      <c r="H464" s="112">
        <v>2.86</v>
      </c>
      <c r="I464" s="107" t="s">
        <v>121</v>
      </c>
      <c r="J464" s="112">
        <f>IF(I464="SI", G464-H464,G464)</f>
        <v>15</v>
      </c>
      <c r="K464" s="299" t="s">
        <v>432</v>
      </c>
      <c r="L464" s="108">
        <v>2021</v>
      </c>
      <c r="M464" s="108">
        <v>3755</v>
      </c>
      <c r="N464" s="109" t="s">
        <v>1172</v>
      </c>
      <c r="O464" s="111" t="s">
        <v>213</v>
      </c>
      <c r="P464" s="109" t="s">
        <v>214</v>
      </c>
      <c r="Q464" s="109" t="s">
        <v>214</v>
      </c>
      <c r="R464" s="108">
        <v>2</v>
      </c>
      <c r="S464" s="111" t="s">
        <v>138</v>
      </c>
      <c r="T464" s="108">
        <v>1010503</v>
      </c>
      <c r="U464" s="108">
        <v>470</v>
      </c>
      <c r="V464" s="108">
        <v>1156</v>
      </c>
      <c r="W464" s="108">
        <v>2</v>
      </c>
      <c r="X464" s="113">
        <v>2021</v>
      </c>
      <c r="Y464" s="113">
        <v>350</v>
      </c>
      <c r="Z464" s="113">
        <v>0</v>
      </c>
      <c r="AA464" s="114" t="s">
        <v>1289</v>
      </c>
      <c r="AB464" s="108">
        <v>783</v>
      </c>
      <c r="AC464" s="109" t="s">
        <v>1318</v>
      </c>
      <c r="AD464" s="300" t="s">
        <v>1333</v>
      </c>
      <c r="AE464" s="300" t="s">
        <v>1291</v>
      </c>
      <c r="AF464" s="301">
        <f>AE464-AD464</f>
        <v>-3</v>
      </c>
      <c r="AG464" s="302">
        <f>IF(AI464="SI", 0,J464)</f>
        <v>15</v>
      </c>
      <c r="AH464" s="303">
        <f>AG464*AF464</f>
        <v>-45</v>
      </c>
      <c r="AI464" s="304" t="s">
        <v>131</v>
      </c>
    </row>
    <row r="465" spans="1:35" x14ac:dyDescent="0.2">
      <c r="A465" s="108">
        <v>2021</v>
      </c>
      <c r="B465" s="108">
        <v>367</v>
      </c>
      <c r="C465" s="109" t="s">
        <v>964</v>
      </c>
      <c r="D465" s="297" t="s">
        <v>1339</v>
      </c>
      <c r="E465" s="109" t="s">
        <v>1196</v>
      </c>
      <c r="F465" s="298" t="s">
        <v>1340</v>
      </c>
      <c r="G465" s="112">
        <v>13.45</v>
      </c>
      <c r="H465" s="112">
        <v>2.4500000000000002</v>
      </c>
      <c r="I465" s="107" t="s">
        <v>121</v>
      </c>
      <c r="J465" s="112">
        <f>IF(I465="SI", G465-H465,G465)</f>
        <v>11</v>
      </c>
      <c r="K465" s="299" t="s">
        <v>432</v>
      </c>
      <c r="L465" s="108">
        <v>2021</v>
      </c>
      <c r="M465" s="108">
        <v>3764</v>
      </c>
      <c r="N465" s="109" t="s">
        <v>1172</v>
      </c>
      <c r="O465" s="111" t="s">
        <v>213</v>
      </c>
      <c r="P465" s="109" t="s">
        <v>214</v>
      </c>
      <c r="Q465" s="109" t="s">
        <v>214</v>
      </c>
      <c r="R465" s="108">
        <v>4</v>
      </c>
      <c r="S465" s="111" t="s">
        <v>126</v>
      </c>
      <c r="T465" s="108">
        <v>1050103</v>
      </c>
      <c r="U465" s="108">
        <v>2010</v>
      </c>
      <c r="V465" s="108">
        <v>1476</v>
      </c>
      <c r="W465" s="108">
        <v>2</v>
      </c>
      <c r="X465" s="113">
        <v>2021</v>
      </c>
      <c r="Y465" s="113">
        <v>362</v>
      </c>
      <c r="Z465" s="113">
        <v>0</v>
      </c>
      <c r="AA465" s="114" t="s">
        <v>1313</v>
      </c>
      <c r="AB465" s="108">
        <v>737</v>
      </c>
      <c r="AC465" s="109" t="s">
        <v>1280</v>
      </c>
      <c r="AD465" s="300" t="s">
        <v>1333</v>
      </c>
      <c r="AE465" s="300" t="s">
        <v>1251</v>
      </c>
      <c r="AF465" s="301">
        <f>AE465-AD465</f>
        <v>-10</v>
      </c>
      <c r="AG465" s="302">
        <f>IF(AI465="SI", 0,J465)</f>
        <v>11</v>
      </c>
      <c r="AH465" s="303">
        <f>AG465*AF465</f>
        <v>-110</v>
      </c>
      <c r="AI465" s="304" t="s">
        <v>131</v>
      </c>
    </row>
    <row r="466" spans="1:35" x14ac:dyDescent="0.2">
      <c r="A466" s="108">
        <v>2021</v>
      </c>
      <c r="B466" s="108">
        <v>368</v>
      </c>
      <c r="C466" s="109" t="s">
        <v>964</v>
      </c>
      <c r="D466" s="297" t="s">
        <v>1341</v>
      </c>
      <c r="E466" s="109" t="s">
        <v>1196</v>
      </c>
      <c r="F466" s="298" t="s">
        <v>1342</v>
      </c>
      <c r="G466" s="112">
        <v>13.45</v>
      </c>
      <c r="H466" s="112">
        <v>2.4500000000000002</v>
      </c>
      <c r="I466" s="107" t="s">
        <v>121</v>
      </c>
      <c r="J466" s="112">
        <f>IF(I466="SI", G466-H466,G466)</f>
        <v>11</v>
      </c>
      <c r="K466" s="299" t="s">
        <v>432</v>
      </c>
      <c r="L466" s="108">
        <v>2021</v>
      </c>
      <c r="M466" s="108">
        <v>3766</v>
      </c>
      <c r="N466" s="109" t="s">
        <v>1172</v>
      </c>
      <c r="O466" s="111" t="s">
        <v>213</v>
      </c>
      <c r="P466" s="109" t="s">
        <v>214</v>
      </c>
      <c r="Q466" s="109" t="s">
        <v>214</v>
      </c>
      <c r="R466" s="108">
        <v>4</v>
      </c>
      <c r="S466" s="111" t="s">
        <v>126</v>
      </c>
      <c r="T466" s="108">
        <v>1040203</v>
      </c>
      <c r="U466" s="108">
        <v>1570</v>
      </c>
      <c r="V466" s="108">
        <v>1366</v>
      </c>
      <c r="W466" s="108">
        <v>2</v>
      </c>
      <c r="X466" s="113">
        <v>2021</v>
      </c>
      <c r="Y466" s="113">
        <v>364</v>
      </c>
      <c r="Z466" s="113">
        <v>0</v>
      </c>
      <c r="AA466" s="114" t="s">
        <v>1313</v>
      </c>
      <c r="AB466" s="108">
        <v>736</v>
      </c>
      <c r="AC466" s="109" t="s">
        <v>1280</v>
      </c>
      <c r="AD466" s="300" t="s">
        <v>1333</v>
      </c>
      <c r="AE466" s="300" t="s">
        <v>1251</v>
      </c>
      <c r="AF466" s="301">
        <f>AE466-AD466</f>
        <v>-10</v>
      </c>
      <c r="AG466" s="302">
        <f>IF(AI466="SI", 0,J466)</f>
        <v>11</v>
      </c>
      <c r="AH466" s="303">
        <f>AG466*AF466</f>
        <v>-110</v>
      </c>
      <c r="AI466" s="304" t="s">
        <v>131</v>
      </c>
    </row>
    <row r="467" spans="1:35" x14ac:dyDescent="0.2">
      <c r="A467" s="108">
        <v>2021</v>
      </c>
      <c r="B467" s="108">
        <v>369</v>
      </c>
      <c r="C467" s="109" t="s">
        <v>964</v>
      </c>
      <c r="D467" s="297" t="s">
        <v>1343</v>
      </c>
      <c r="E467" s="109" t="s">
        <v>1196</v>
      </c>
      <c r="F467" s="298" t="s">
        <v>1344</v>
      </c>
      <c r="G467" s="112">
        <v>34.19</v>
      </c>
      <c r="H467" s="112">
        <v>6.19</v>
      </c>
      <c r="I467" s="107" t="s">
        <v>121</v>
      </c>
      <c r="J467" s="112">
        <f>IF(I467="SI", G467-H467,G467)</f>
        <v>27.999999999999996</v>
      </c>
      <c r="K467" s="299" t="s">
        <v>432</v>
      </c>
      <c r="L467" s="108">
        <v>2021</v>
      </c>
      <c r="M467" s="108">
        <v>3751</v>
      </c>
      <c r="N467" s="109" t="s">
        <v>1172</v>
      </c>
      <c r="O467" s="111" t="s">
        <v>213</v>
      </c>
      <c r="P467" s="109" t="s">
        <v>214</v>
      </c>
      <c r="Q467" s="109" t="s">
        <v>214</v>
      </c>
      <c r="R467" s="108">
        <v>4</v>
      </c>
      <c r="S467" s="111" t="s">
        <v>126</v>
      </c>
      <c r="T467" s="108">
        <v>1040103</v>
      </c>
      <c r="U467" s="108">
        <v>1460</v>
      </c>
      <c r="V467" s="108">
        <v>1346</v>
      </c>
      <c r="W467" s="108">
        <v>2</v>
      </c>
      <c r="X467" s="113">
        <v>2021</v>
      </c>
      <c r="Y467" s="113">
        <v>363</v>
      </c>
      <c r="Z467" s="113">
        <v>0</v>
      </c>
      <c r="AA467" s="114" t="s">
        <v>1313</v>
      </c>
      <c r="AB467" s="108">
        <v>735</v>
      </c>
      <c r="AC467" s="109" t="s">
        <v>1280</v>
      </c>
      <c r="AD467" s="300" t="s">
        <v>1333</v>
      </c>
      <c r="AE467" s="300" t="s">
        <v>1251</v>
      </c>
      <c r="AF467" s="301">
        <f>AE467-AD467</f>
        <v>-10</v>
      </c>
      <c r="AG467" s="302">
        <f>IF(AI467="SI", 0,J467)</f>
        <v>27.999999999999996</v>
      </c>
      <c r="AH467" s="303">
        <f>AG467*AF467</f>
        <v>-279.99999999999994</v>
      </c>
      <c r="AI467" s="304" t="s">
        <v>131</v>
      </c>
    </row>
    <row r="468" spans="1:35" x14ac:dyDescent="0.2">
      <c r="A468" s="108">
        <v>2021</v>
      </c>
      <c r="B468" s="108">
        <v>370</v>
      </c>
      <c r="C468" s="109" t="s">
        <v>964</v>
      </c>
      <c r="D468" s="297" t="s">
        <v>1345</v>
      </c>
      <c r="E468" s="109" t="s">
        <v>1196</v>
      </c>
      <c r="F468" s="298" t="s">
        <v>1346</v>
      </c>
      <c r="G468" s="112">
        <v>54.88</v>
      </c>
      <c r="H468" s="112">
        <v>9.8800000000000008</v>
      </c>
      <c r="I468" s="107" t="s">
        <v>121</v>
      </c>
      <c r="J468" s="112">
        <f>IF(I468="SI", G468-H468,G468)</f>
        <v>45</v>
      </c>
      <c r="K468" s="299" t="s">
        <v>432</v>
      </c>
      <c r="L468" s="108">
        <v>2021</v>
      </c>
      <c r="M468" s="108">
        <v>3767</v>
      </c>
      <c r="N468" s="109" t="s">
        <v>1172</v>
      </c>
      <c r="O468" s="111" t="s">
        <v>213</v>
      </c>
      <c r="P468" s="109" t="s">
        <v>214</v>
      </c>
      <c r="Q468" s="109" t="s">
        <v>214</v>
      </c>
      <c r="R468" s="108">
        <v>4</v>
      </c>
      <c r="S468" s="111" t="s">
        <v>126</v>
      </c>
      <c r="T468" s="108">
        <v>1040203</v>
      </c>
      <c r="U468" s="108">
        <v>1570</v>
      </c>
      <c r="V468" s="108">
        <v>1366</v>
      </c>
      <c r="W468" s="108">
        <v>2</v>
      </c>
      <c r="X468" s="113">
        <v>2021</v>
      </c>
      <c r="Y468" s="113">
        <v>364</v>
      </c>
      <c r="Z468" s="113">
        <v>0</v>
      </c>
      <c r="AA468" s="114" t="s">
        <v>1313</v>
      </c>
      <c r="AB468" s="108">
        <v>736</v>
      </c>
      <c r="AC468" s="109" t="s">
        <v>1280</v>
      </c>
      <c r="AD468" s="300" t="s">
        <v>1333</v>
      </c>
      <c r="AE468" s="300" t="s">
        <v>1251</v>
      </c>
      <c r="AF468" s="301">
        <f>AE468-AD468</f>
        <v>-10</v>
      </c>
      <c r="AG468" s="302">
        <f>IF(AI468="SI", 0,J468)</f>
        <v>45</v>
      </c>
      <c r="AH468" s="303">
        <f>AG468*AF468</f>
        <v>-450</v>
      </c>
      <c r="AI468" s="304" t="s">
        <v>131</v>
      </c>
    </row>
    <row r="469" spans="1:35" x14ac:dyDescent="0.2">
      <c r="A469" s="108">
        <v>2021</v>
      </c>
      <c r="B469" s="108">
        <v>371</v>
      </c>
      <c r="C469" s="109" t="s">
        <v>964</v>
      </c>
      <c r="D469" s="297" t="s">
        <v>1347</v>
      </c>
      <c r="E469" s="109" t="s">
        <v>1196</v>
      </c>
      <c r="F469" s="298" t="s">
        <v>1348</v>
      </c>
      <c r="G469" s="112">
        <v>67.05</v>
      </c>
      <c r="H469" s="112">
        <v>12.05</v>
      </c>
      <c r="I469" s="107" t="s">
        <v>121</v>
      </c>
      <c r="J469" s="112">
        <f>IF(I469="SI", G469-H469,G469)</f>
        <v>55</v>
      </c>
      <c r="K469" s="299" t="s">
        <v>432</v>
      </c>
      <c r="L469" s="108">
        <v>2021</v>
      </c>
      <c r="M469" s="108">
        <v>3761</v>
      </c>
      <c r="N469" s="109" t="s">
        <v>1172</v>
      </c>
      <c r="O469" s="111" t="s">
        <v>213</v>
      </c>
      <c r="P469" s="109" t="s">
        <v>214</v>
      </c>
      <c r="Q469" s="109" t="s">
        <v>214</v>
      </c>
      <c r="R469" s="108">
        <v>2</v>
      </c>
      <c r="S469" s="111" t="s">
        <v>138</v>
      </c>
      <c r="T469" s="108">
        <v>1010503</v>
      </c>
      <c r="U469" s="108">
        <v>470</v>
      </c>
      <c r="V469" s="108">
        <v>1156</v>
      </c>
      <c r="W469" s="108">
        <v>2</v>
      </c>
      <c r="X469" s="113">
        <v>2021</v>
      </c>
      <c r="Y469" s="113">
        <v>350</v>
      </c>
      <c r="Z469" s="113">
        <v>0</v>
      </c>
      <c r="AA469" s="114" t="s">
        <v>1289</v>
      </c>
      <c r="AB469" s="108">
        <v>783</v>
      </c>
      <c r="AC469" s="109" t="s">
        <v>1318</v>
      </c>
      <c r="AD469" s="300" t="s">
        <v>1333</v>
      </c>
      <c r="AE469" s="300" t="s">
        <v>1291</v>
      </c>
      <c r="AF469" s="301">
        <f>AE469-AD469</f>
        <v>-3</v>
      </c>
      <c r="AG469" s="302">
        <f>IF(AI469="SI", 0,J469)</f>
        <v>55</v>
      </c>
      <c r="AH469" s="303">
        <f>AG469*AF469</f>
        <v>-165</v>
      </c>
      <c r="AI469" s="304" t="s">
        <v>131</v>
      </c>
    </row>
    <row r="470" spans="1:35" x14ac:dyDescent="0.2">
      <c r="A470" s="108">
        <v>2021</v>
      </c>
      <c r="B470" s="108">
        <v>372</v>
      </c>
      <c r="C470" s="109" t="s">
        <v>1349</v>
      </c>
      <c r="D470" s="297" t="s">
        <v>1350</v>
      </c>
      <c r="E470" s="109" t="s">
        <v>1351</v>
      </c>
      <c r="F470" s="298" t="s">
        <v>1352</v>
      </c>
      <c r="G470" s="112">
        <v>2986.54</v>
      </c>
      <c r="H470" s="112">
        <v>538.55999999999995</v>
      </c>
      <c r="I470" s="107" t="s">
        <v>121</v>
      </c>
      <c r="J470" s="112">
        <f>IF(I470="SI", G470-H470,G470)</f>
        <v>2447.98</v>
      </c>
      <c r="K470" s="299" t="s">
        <v>282</v>
      </c>
      <c r="L470" s="108">
        <v>2021</v>
      </c>
      <c r="M470" s="108">
        <v>3910</v>
      </c>
      <c r="N470" s="109" t="s">
        <v>1349</v>
      </c>
      <c r="O470" s="111" t="s">
        <v>240</v>
      </c>
      <c r="P470" s="109" t="s">
        <v>241</v>
      </c>
      <c r="Q470" s="109" t="s">
        <v>241</v>
      </c>
      <c r="R470" s="108">
        <v>2</v>
      </c>
      <c r="S470" s="111" t="s">
        <v>138</v>
      </c>
      <c r="T470" s="108">
        <v>1080203</v>
      </c>
      <c r="U470" s="108">
        <v>2890</v>
      </c>
      <c r="V470" s="108">
        <v>1937</v>
      </c>
      <c r="W470" s="108">
        <v>99</v>
      </c>
      <c r="X470" s="113">
        <v>2021</v>
      </c>
      <c r="Y470" s="113">
        <v>355</v>
      </c>
      <c r="Z470" s="113">
        <v>0</v>
      </c>
      <c r="AA470" s="114" t="s">
        <v>1289</v>
      </c>
      <c r="AB470" s="108">
        <v>782</v>
      </c>
      <c r="AC470" s="109" t="s">
        <v>1318</v>
      </c>
      <c r="AD470" s="300" t="s">
        <v>1353</v>
      </c>
      <c r="AE470" s="300" t="s">
        <v>1291</v>
      </c>
      <c r="AF470" s="301">
        <f>AE470-AD470</f>
        <v>-12</v>
      </c>
      <c r="AG470" s="302">
        <f>IF(AI470="SI", 0,J470)</f>
        <v>2447.98</v>
      </c>
      <c r="AH470" s="303">
        <f>AG470*AF470</f>
        <v>-29375.760000000002</v>
      </c>
      <c r="AI470" s="304" t="s">
        <v>131</v>
      </c>
    </row>
    <row r="471" spans="1:35" x14ac:dyDescent="0.2">
      <c r="A471" s="108">
        <v>2021</v>
      </c>
      <c r="B471" s="108">
        <v>373</v>
      </c>
      <c r="C471" s="109" t="s">
        <v>1349</v>
      </c>
      <c r="D471" s="297" t="s">
        <v>1354</v>
      </c>
      <c r="E471" s="109" t="s">
        <v>1308</v>
      </c>
      <c r="F471" s="298" t="s">
        <v>444</v>
      </c>
      <c r="G471" s="112">
        <v>95.49</v>
      </c>
      <c r="H471" s="112">
        <v>17.22</v>
      </c>
      <c r="I471" s="107" t="s">
        <v>121</v>
      </c>
      <c r="J471" s="112">
        <f>IF(I471="SI", G471-H471,G471)</f>
        <v>78.27</v>
      </c>
      <c r="K471" s="299" t="s">
        <v>282</v>
      </c>
      <c r="L471" s="108">
        <v>2021</v>
      </c>
      <c r="M471" s="108">
        <v>3838</v>
      </c>
      <c r="N471" s="109" t="s">
        <v>964</v>
      </c>
      <c r="O471" s="111" t="s">
        <v>445</v>
      </c>
      <c r="P471" s="109" t="s">
        <v>446</v>
      </c>
      <c r="Q471" s="109" t="s">
        <v>125</v>
      </c>
      <c r="R471" s="108">
        <v>2</v>
      </c>
      <c r="S471" s="111" t="s">
        <v>138</v>
      </c>
      <c r="T471" s="108">
        <v>1080203</v>
      </c>
      <c r="U471" s="108">
        <v>2890</v>
      </c>
      <c r="V471" s="108">
        <v>1937</v>
      </c>
      <c r="W471" s="108">
        <v>99</v>
      </c>
      <c r="X471" s="113">
        <v>2021</v>
      </c>
      <c r="Y471" s="113">
        <v>355</v>
      </c>
      <c r="Z471" s="113">
        <v>0</v>
      </c>
      <c r="AA471" s="114" t="s">
        <v>1289</v>
      </c>
      <c r="AB471" s="108">
        <v>780</v>
      </c>
      <c r="AC471" s="109" t="s">
        <v>1318</v>
      </c>
      <c r="AD471" s="300" t="s">
        <v>1355</v>
      </c>
      <c r="AE471" s="300" t="s">
        <v>1291</v>
      </c>
      <c r="AF471" s="301">
        <f>AE471-AD471</f>
        <v>-7</v>
      </c>
      <c r="AG471" s="302">
        <f>IF(AI471="SI", 0,J471)</f>
        <v>78.27</v>
      </c>
      <c r="AH471" s="303">
        <f>AG471*AF471</f>
        <v>-547.89</v>
      </c>
      <c r="AI471" s="304" t="s">
        <v>131</v>
      </c>
    </row>
    <row r="472" spans="1:35" x14ac:dyDescent="0.2">
      <c r="A472" s="108">
        <v>2021</v>
      </c>
      <c r="B472" s="108">
        <v>374</v>
      </c>
      <c r="C472" s="109" t="s">
        <v>1356</v>
      </c>
      <c r="D472" s="297" t="s">
        <v>1357</v>
      </c>
      <c r="E472" s="109" t="s">
        <v>964</v>
      </c>
      <c r="F472" s="298" t="s">
        <v>284</v>
      </c>
      <c r="G472" s="112">
        <v>26.25</v>
      </c>
      <c r="H472" s="112">
        <v>4.7300000000000004</v>
      </c>
      <c r="I472" s="107" t="s">
        <v>121</v>
      </c>
      <c r="J472" s="112">
        <f>IF(I472="SI", G472-H472,G472)</f>
        <v>21.52</v>
      </c>
      <c r="K472" s="299" t="s">
        <v>125</v>
      </c>
      <c r="L472" s="108">
        <v>2021</v>
      </c>
      <c r="M472" s="108">
        <v>3877</v>
      </c>
      <c r="N472" s="109" t="s">
        <v>1358</v>
      </c>
      <c r="O472" s="111" t="s">
        <v>151</v>
      </c>
      <c r="P472" s="109" t="s">
        <v>152</v>
      </c>
      <c r="Q472" s="109" t="s">
        <v>125</v>
      </c>
      <c r="R472" s="108">
        <v>4</v>
      </c>
      <c r="S472" s="111" t="s">
        <v>126</v>
      </c>
      <c r="T472" s="108">
        <v>1090505</v>
      </c>
      <c r="U472" s="108">
        <v>3570</v>
      </c>
      <c r="V472" s="108">
        <v>1737</v>
      </c>
      <c r="W472" s="108">
        <v>99</v>
      </c>
      <c r="X472" s="113">
        <v>2021</v>
      </c>
      <c r="Y472" s="113">
        <v>58</v>
      </c>
      <c r="Z472" s="113">
        <v>0</v>
      </c>
      <c r="AA472" s="114" t="s">
        <v>1313</v>
      </c>
      <c r="AB472" s="108">
        <v>734</v>
      </c>
      <c r="AC472" s="109" t="s">
        <v>1280</v>
      </c>
      <c r="AD472" s="300" t="s">
        <v>1359</v>
      </c>
      <c r="AE472" s="300" t="s">
        <v>1251</v>
      </c>
      <c r="AF472" s="301">
        <f>AE472-AD472</f>
        <v>-16</v>
      </c>
      <c r="AG472" s="302">
        <f>IF(AI472="SI", 0,J472)</f>
        <v>21.52</v>
      </c>
      <c r="AH472" s="303">
        <f>AG472*AF472</f>
        <v>-344.32</v>
      </c>
      <c r="AI472" s="304" t="s">
        <v>131</v>
      </c>
    </row>
    <row r="473" spans="1:35" x14ac:dyDescent="0.2">
      <c r="A473" s="108">
        <v>2021</v>
      </c>
      <c r="B473" s="108">
        <v>375</v>
      </c>
      <c r="C473" s="109" t="s">
        <v>1356</v>
      </c>
      <c r="D473" s="297" t="s">
        <v>1360</v>
      </c>
      <c r="E473" s="109" t="s">
        <v>1172</v>
      </c>
      <c r="F473" s="298" t="s">
        <v>1361</v>
      </c>
      <c r="G473" s="112">
        <v>60</v>
      </c>
      <c r="H473" s="112">
        <v>0</v>
      </c>
      <c r="I473" s="107" t="s">
        <v>121</v>
      </c>
      <c r="J473" s="112">
        <f>IF(I473="SI", G473-H473,G473)</f>
        <v>60</v>
      </c>
      <c r="K473" s="299" t="s">
        <v>1362</v>
      </c>
      <c r="L473" s="108">
        <v>2021</v>
      </c>
      <c r="M473" s="108">
        <v>3798</v>
      </c>
      <c r="N473" s="109" t="s">
        <v>1158</v>
      </c>
      <c r="O473" s="111" t="s">
        <v>1363</v>
      </c>
      <c r="P473" s="109" t="s">
        <v>1364</v>
      </c>
      <c r="Q473" s="109" t="s">
        <v>125</v>
      </c>
      <c r="R473" s="108">
        <v>1</v>
      </c>
      <c r="S473" s="111" t="s">
        <v>166</v>
      </c>
      <c r="T473" s="108">
        <v>1010203</v>
      </c>
      <c r="U473" s="108">
        <v>140</v>
      </c>
      <c r="V473" s="108">
        <v>1050</v>
      </c>
      <c r="W473" s="108">
        <v>99</v>
      </c>
      <c r="X473" s="113">
        <v>2021</v>
      </c>
      <c r="Y473" s="113">
        <v>148</v>
      </c>
      <c r="Z473" s="113">
        <v>0</v>
      </c>
      <c r="AA473" s="114" t="s">
        <v>125</v>
      </c>
      <c r="AB473" s="108">
        <v>0</v>
      </c>
      <c r="AC473" s="109" t="s">
        <v>1318</v>
      </c>
      <c r="AD473" s="300" t="s">
        <v>1333</v>
      </c>
      <c r="AE473" s="300" t="s">
        <v>1318</v>
      </c>
      <c r="AF473" s="301">
        <f>AE473-AD473</f>
        <v>-4</v>
      </c>
      <c r="AG473" s="302">
        <f>IF(AI473="SI", 0,J473)</f>
        <v>60</v>
      </c>
      <c r="AH473" s="303">
        <f>AG473*AF473</f>
        <v>-240</v>
      </c>
      <c r="AI473" s="304" t="s">
        <v>131</v>
      </c>
    </row>
    <row r="474" spans="1:35" x14ac:dyDescent="0.2">
      <c r="A474" s="108">
        <v>2021</v>
      </c>
      <c r="B474" s="108">
        <v>375</v>
      </c>
      <c r="C474" s="109" t="s">
        <v>1356</v>
      </c>
      <c r="D474" s="297" t="s">
        <v>1360</v>
      </c>
      <c r="E474" s="109" t="s">
        <v>1172</v>
      </c>
      <c r="F474" s="298" t="s">
        <v>1361</v>
      </c>
      <c r="G474" s="112">
        <v>79.28</v>
      </c>
      <c r="H474" s="112">
        <v>0</v>
      </c>
      <c r="I474" s="107" t="s">
        <v>121</v>
      </c>
      <c r="J474" s="112">
        <f>IF(I474="SI", G474-H474,G474)</f>
        <v>79.28</v>
      </c>
      <c r="K474" s="299" t="s">
        <v>1362</v>
      </c>
      <c r="L474" s="108">
        <v>2021</v>
      </c>
      <c r="M474" s="108">
        <v>3798</v>
      </c>
      <c r="N474" s="109" t="s">
        <v>1158</v>
      </c>
      <c r="O474" s="111" t="s">
        <v>1363</v>
      </c>
      <c r="P474" s="109" t="s">
        <v>1364</v>
      </c>
      <c r="Q474" s="109" t="s">
        <v>125</v>
      </c>
      <c r="R474" s="108">
        <v>1</v>
      </c>
      <c r="S474" s="111" t="s">
        <v>166</v>
      </c>
      <c r="T474" s="108">
        <v>1010203</v>
      </c>
      <c r="U474" s="108">
        <v>140</v>
      </c>
      <c r="V474" s="108">
        <v>1050</v>
      </c>
      <c r="W474" s="108">
        <v>99</v>
      </c>
      <c r="X474" s="113">
        <v>2021</v>
      </c>
      <c r="Y474" s="113">
        <v>139</v>
      </c>
      <c r="Z474" s="113">
        <v>0</v>
      </c>
      <c r="AA474" s="114" t="s">
        <v>125</v>
      </c>
      <c r="AB474" s="108">
        <v>0</v>
      </c>
      <c r="AC474" s="109" t="s">
        <v>1318</v>
      </c>
      <c r="AD474" s="300" t="s">
        <v>1333</v>
      </c>
      <c r="AE474" s="300" t="s">
        <v>1318</v>
      </c>
      <c r="AF474" s="301">
        <f>AE474-AD474</f>
        <v>-4</v>
      </c>
      <c r="AG474" s="302">
        <f>IF(AI474="SI", 0,J474)</f>
        <v>79.28</v>
      </c>
      <c r="AH474" s="303">
        <f>AG474*AF474</f>
        <v>-317.12</v>
      </c>
      <c r="AI474" s="304" t="s">
        <v>131</v>
      </c>
    </row>
    <row r="475" spans="1:35" x14ac:dyDescent="0.2">
      <c r="A475" s="108">
        <v>2021</v>
      </c>
      <c r="B475" s="108">
        <v>376</v>
      </c>
      <c r="C475" s="109" t="s">
        <v>1356</v>
      </c>
      <c r="D475" s="297" t="s">
        <v>1365</v>
      </c>
      <c r="E475" s="109" t="s">
        <v>966</v>
      </c>
      <c r="F475" s="298" t="s">
        <v>1366</v>
      </c>
      <c r="G475" s="112">
        <v>103.37</v>
      </c>
      <c r="H475" s="112">
        <v>18.64</v>
      </c>
      <c r="I475" s="107" t="s">
        <v>121</v>
      </c>
      <c r="J475" s="112">
        <f>IF(I475="SI", G475-H475,G475)</f>
        <v>84.73</v>
      </c>
      <c r="K475" s="299" t="s">
        <v>1367</v>
      </c>
      <c r="L475" s="108">
        <v>2021</v>
      </c>
      <c r="M475" s="108">
        <v>3862</v>
      </c>
      <c r="N475" s="109" t="s">
        <v>966</v>
      </c>
      <c r="O475" s="111" t="s">
        <v>145</v>
      </c>
      <c r="P475" s="109" t="s">
        <v>146</v>
      </c>
      <c r="Q475" s="109" t="s">
        <v>147</v>
      </c>
      <c r="R475" s="108">
        <v>2</v>
      </c>
      <c r="S475" s="111" t="s">
        <v>138</v>
      </c>
      <c r="T475" s="108">
        <v>1010502</v>
      </c>
      <c r="U475" s="108">
        <v>460</v>
      </c>
      <c r="V475" s="108">
        <v>1156</v>
      </c>
      <c r="W475" s="108">
        <v>1</v>
      </c>
      <c r="X475" s="113">
        <v>2021</v>
      </c>
      <c r="Y475" s="113">
        <v>168</v>
      </c>
      <c r="Z475" s="113">
        <v>1</v>
      </c>
      <c r="AA475" s="114" t="s">
        <v>1289</v>
      </c>
      <c r="AB475" s="108">
        <v>776</v>
      </c>
      <c r="AC475" s="109" t="s">
        <v>1318</v>
      </c>
      <c r="AD475" s="300" t="s">
        <v>1359</v>
      </c>
      <c r="AE475" s="300" t="s">
        <v>1291</v>
      </c>
      <c r="AF475" s="301">
        <f>AE475-AD475</f>
        <v>-9</v>
      </c>
      <c r="AG475" s="302">
        <f>IF(AI475="SI", 0,J475)</f>
        <v>84.73</v>
      </c>
      <c r="AH475" s="303">
        <f>AG475*AF475</f>
        <v>-762.57</v>
      </c>
      <c r="AI475" s="304" t="s">
        <v>131</v>
      </c>
    </row>
    <row r="476" spans="1:35" x14ac:dyDescent="0.2">
      <c r="A476" s="108">
        <v>2021</v>
      </c>
      <c r="B476" s="108">
        <v>377</v>
      </c>
      <c r="C476" s="109" t="s">
        <v>1356</v>
      </c>
      <c r="D476" s="297" t="s">
        <v>1368</v>
      </c>
      <c r="E476" s="109" t="s">
        <v>966</v>
      </c>
      <c r="F476" s="298" t="s">
        <v>499</v>
      </c>
      <c r="G476" s="112">
        <v>443.37</v>
      </c>
      <c r="H476" s="112">
        <v>79.95</v>
      </c>
      <c r="I476" s="107" t="s">
        <v>121</v>
      </c>
      <c r="J476" s="112">
        <f>IF(I476="SI", G476-H476,G476)</f>
        <v>363.42</v>
      </c>
      <c r="K476" s="299" t="s">
        <v>1369</v>
      </c>
      <c r="L476" s="108">
        <v>2021</v>
      </c>
      <c r="M476" s="108">
        <v>3864</v>
      </c>
      <c r="N476" s="109" t="s">
        <v>966</v>
      </c>
      <c r="O476" s="111" t="s">
        <v>145</v>
      </c>
      <c r="P476" s="109" t="s">
        <v>146</v>
      </c>
      <c r="Q476" s="109" t="s">
        <v>147</v>
      </c>
      <c r="R476" s="108">
        <v>2</v>
      </c>
      <c r="S476" s="111" t="s">
        <v>138</v>
      </c>
      <c r="T476" s="108">
        <v>1010502</v>
      </c>
      <c r="U476" s="108">
        <v>460</v>
      </c>
      <c r="V476" s="108">
        <v>1156</v>
      </c>
      <c r="W476" s="108">
        <v>1</v>
      </c>
      <c r="X476" s="113">
        <v>2021</v>
      </c>
      <c r="Y476" s="113">
        <v>43</v>
      </c>
      <c r="Z476" s="113">
        <v>10</v>
      </c>
      <c r="AA476" s="114" t="s">
        <v>1289</v>
      </c>
      <c r="AB476" s="108">
        <v>775</v>
      </c>
      <c r="AC476" s="109" t="s">
        <v>1318</v>
      </c>
      <c r="AD476" s="300" t="s">
        <v>1359</v>
      </c>
      <c r="AE476" s="300" t="s">
        <v>1291</v>
      </c>
      <c r="AF476" s="301">
        <f>AE476-AD476</f>
        <v>-9</v>
      </c>
      <c r="AG476" s="302">
        <f>IF(AI476="SI", 0,J476)</f>
        <v>363.42</v>
      </c>
      <c r="AH476" s="303">
        <f>AG476*AF476</f>
        <v>-3270.78</v>
      </c>
      <c r="AI476" s="304" t="s">
        <v>131</v>
      </c>
    </row>
    <row r="477" spans="1:35" x14ac:dyDescent="0.2">
      <c r="A477" s="108">
        <v>2021</v>
      </c>
      <c r="B477" s="108">
        <v>378</v>
      </c>
      <c r="C477" s="109" t="s">
        <v>1356</v>
      </c>
      <c r="D477" s="297" t="s">
        <v>1370</v>
      </c>
      <c r="E477" s="109" t="s">
        <v>966</v>
      </c>
      <c r="F477" s="298" t="s">
        <v>499</v>
      </c>
      <c r="G477" s="112">
        <v>561.80999999999995</v>
      </c>
      <c r="H477" s="112">
        <v>98.48</v>
      </c>
      <c r="I477" s="107" t="s">
        <v>121</v>
      </c>
      <c r="J477" s="112">
        <f>IF(I477="SI", G477-H477,G477)</f>
        <v>463.32999999999993</v>
      </c>
      <c r="K477" s="299" t="s">
        <v>1371</v>
      </c>
      <c r="L477" s="108">
        <v>2021</v>
      </c>
      <c r="M477" s="108">
        <v>3865</v>
      </c>
      <c r="N477" s="109" t="s">
        <v>966</v>
      </c>
      <c r="O477" s="111" t="s">
        <v>145</v>
      </c>
      <c r="P477" s="109" t="s">
        <v>146</v>
      </c>
      <c r="Q477" s="109" t="s">
        <v>147</v>
      </c>
      <c r="R477" s="108">
        <v>2</v>
      </c>
      <c r="S477" s="111" t="s">
        <v>138</v>
      </c>
      <c r="T477" s="108">
        <v>1080102</v>
      </c>
      <c r="U477" s="108">
        <v>2770</v>
      </c>
      <c r="V477" s="108">
        <v>1928</v>
      </c>
      <c r="W477" s="108">
        <v>1</v>
      </c>
      <c r="X477" s="113">
        <v>2021</v>
      </c>
      <c r="Y477" s="113">
        <v>51</v>
      </c>
      <c r="Z477" s="113">
        <v>3</v>
      </c>
      <c r="AA477" s="114" t="s">
        <v>1289</v>
      </c>
      <c r="AB477" s="108">
        <v>777</v>
      </c>
      <c r="AC477" s="109" t="s">
        <v>1318</v>
      </c>
      <c r="AD477" s="300" t="s">
        <v>1359</v>
      </c>
      <c r="AE477" s="300" t="s">
        <v>1291</v>
      </c>
      <c r="AF477" s="301">
        <f>AE477-AD477</f>
        <v>-9</v>
      </c>
      <c r="AG477" s="302">
        <f>IF(AI477="SI", 0,J477)</f>
        <v>463.32999999999993</v>
      </c>
      <c r="AH477" s="303">
        <f>AG477*AF477</f>
        <v>-4169.9699999999993</v>
      </c>
      <c r="AI477" s="304" t="s">
        <v>131</v>
      </c>
    </row>
    <row r="478" spans="1:35" x14ac:dyDescent="0.2">
      <c r="A478" s="108">
        <v>2021</v>
      </c>
      <c r="B478" s="108">
        <v>379</v>
      </c>
      <c r="C478" s="109" t="s">
        <v>1356</v>
      </c>
      <c r="D478" s="297" t="s">
        <v>1372</v>
      </c>
      <c r="E478" s="109" t="s">
        <v>1351</v>
      </c>
      <c r="F478" s="298" t="s">
        <v>1373</v>
      </c>
      <c r="G478" s="112">
        <v>345.21</v>
      </c>
      <c r="H478" s="112">
        <v>62.25</v>
      </c>
      <c r="I478" s="107" t="s">
        <v>121</v>
      </c>
      <c r="J478" s="112">
        <f>IF(I478="SI", G478-H478,G478)</f>
        <v>282.95999999999998</v>
      </c>
      <c r="K478" s="299" t="s">
        <v>282</v>
      </c>
      <c r="L478" s="108">
        <v>2021</v>
      </c>
      <c r="M478" s="108">
        <v>3907</v>
      </c>
      <c r="N478" s="109" t="s">
        <v>1349</v>
      </c>
      <c r="O478" s="111" t="s">
        <v>240</v>
      </c>
      <c r="P478" s="109" t="s">
        <v>241</v>
      </c>
      <c r="Q478" s="109" t="s">
        <v>241</v>
      </c>
      <c r="R478" s="108">
        <v>4</v>
      </c>
      <c r="S478" s="111" t="s">
        <v>126</v>
      </c>
      <c r="T478" s="108">
        <v>1060203</v>
      </c>
      <c r="U478" s="108">
        <v>2340</v>
      </c>
      <c r="V478" s="108">
        <v>1829</v>
      </c>
      <c r="W478" s="108">
        <v>2</v>
      </c>
      <c r="X478" s="113">
        <v>2021</v>
      </c>
      <c r="Y478" s="113">
        <v>354</v>
      </c>
      <c r="Z478" s="113">
        <v>0</v>
      </c>
      <c r="AA478" s="114" t="s">
        <v>1313</v>
      </c>
      <c r="AB478" s="108">
        <v>731</v>
      </c>
      <c r="AC478" s="109" t="s">
        <v>1280</v>
      </c>
      <c r="AD478" s="300" t="s">
        <v>1353</v>
      </c>
      <c r="AE478" s="300" t="s">
        <v>1251</v>
      </c>
      <c r="AF478" s="301">
        <f>AE478-AD478</f>
        <v>-19</v>
      </c>
      <c r="AG478" s="302">
        <f>IF(AI478="SI", 0,J478)</f>
        <v>282.95999999999998</v>
      </c>
      <c r="AH478" s="303">
        <f>AG478*AF478</f>
        <v>-5376.24</v>
      </c>
      <c r="AI478" s="304" t="s">
        <v>131</v>
      </c>
    </row>
    <row r="479" spans="1:35" x14ac:dyDescent="0.2">
      <c r="A479" s="108">
        <v>2021</v>
      </c>
      <c r="B479" s="108">
        <v>380</v>
      </c>
      <c r="C479" s="109" t="s">
        <v>1356</v>
      </c>
      <c r="D479" s="297" t="s">
        <v>1374</v>
      </c>
      <c r="E479" s="109" t="s">
        <v>1351</v>
      </c>
      <c r="F479" s="298" t="s">
        <v>1375</v>
      </c>
      <c r="G479" s="112">
        <v>25.71</v>
      </c>
      <c r="H479" s="112">
        <v>4.6399999999999997</v>
      </c>
      <c r="I479" s="107" t="s">
        <v>121</v>
      </c>
      <c r="J479" s="112">
        <f>IF(I479="SI", G479-H479,G479)</f>
        <v>21.07</v>
      </c>
      <c r="K479" s="299" t="s">
        <v>282</v>
      </c>
      <c r="L479" s="108">
        <v>2021</v>
      </c>
      <c r="M479" s="108">
        <v>3908</v>
      </c>
      <c r="N479" s="109" t="s">
        <v>1349</v>
      </c>
      <c r="O479" s="111" t="s">
        <v>240</v>
      </c>
      <c r="P479" s="109" t="s">
        <v>241</v>
      </c>
      <c r="Q479" s="109" t="s">
        <v>241</v>
      </c>
      <c r="R479" s="108">
        <v>4</v>
      </c>
      <c r="S479" s="111" t="s">
        <v>126</v>
      </c>
      <c r="T479" s="108">
        <v>1010203</v>
      </c>
      <c r="U479" s="108">
        <v>140</v>
      </c>
      <c r="V479" s="108">
        <v>1043</v>
      </c>
      <c r="W479" s="108">
        <v>2</v>
      </c>
      <c r="X479" s="113">
        <v>2021</v>
      </c>
      <c r="Y479" s="113">
        <v>346</v>
      </c>
      <c r="Z479" s="113">
        <v>0</v>
      </c>
      <c r="AA479" s="114" t="s">
        <v>1313</v>
      </c>
      <c r="AB479" s="108">
        <v>729</v>
      </c>
      <c r="AC479" s="109" t="s">
        <v>1280</v>
      </c>
      <c r="AD479" s="300" t="s">
        <v>1353</v>
      </c>
      <c r="AE479" s="300" t="s">
        <v>1251</v>
      </c>
      <c r="AF479" s="301">
        <f>AE479-AD479</f>
        <v>-19</v>
      </c>
      <c r="AG479" s="302">
        <f>IF(AI479="SI", 0,J479)</f>
        <v>21.07</v>
      </c>
      <c r="AH479" s="303">
        <f>AG479*AF479</f>
        <v>-400.33</v>
      </c>
      <c r="AI479" s="304" t="s">
        <v>131</v>
      </c>
    </row>
    <row r="480" spans="1:35" x14ac:dyDescent="0.2">
      <c r="A480" s="108">
        <v>2021</v>
      </c>
      <c r="B480" s="108">
        <v>381</v>
      </c>
      <c r="C480" s="109" t="s">
        <v>1356</v>
      </c>
      <c r="D480" s="297" t="s">
        <v>1376</v>
      </c>
      <c r="E480" s="109" t="s">
        <v>1351</v>
      </c>
      <c r="F480" s="298" t="s">
        <v>1377</v>
      </c>
      <c r="G480" s="112">
        <v>476.61</v>
      </c>
      <c r="H480" s="112">
        <v>45.09</v>
      </c>
      <c r="I480" s="107" t="s">
        <v>121</v>
      </c>
      <c r="J480" s="112">
        <f>IF(I480="SI", G480-H480,G480)</f>
        <v>431.52</v>
      </c>
      <c r="K480" s="299" t="s">
        <v>282</v>
      </c>
      <c r="L480" s="108">
        <v>2021</v>
      </c>
      <c r="M480" s="108">
        <v>3906</v>
      </c>
      <c r="N480" s="109" t="s">
        <v>1349</v>
      </c>
      <c r="O480" s="111" t="s">
        <v>240</v>
      </c>
      <c r="P480" s="109" t="s">
        <v>241</v>
      </c>
      <c r="Q480" s="109" t="s">
        <v>241</v>
      </c>
      <c r="R480" s="108">
        <v>4</v>
      </c>
      <c r="S480" s="111" t="s">
        <v>126</v>
      </c>
      <c r="T480" s="108">
        <v>1100403</v>
      </c>
      <c r="U480" s="108">
        <v>4100</v>
      </c>
      <c r="V480" s="108">
        <v>1574</v>
      </c>
      <c r="W480" s="108">
        <v>2</v>
      </c>
      <c r="X480" s="113">
        <v>2021</v>
      </c>
      <c r="Y480" s="113">
        <v>361</v>
      </c>
      <c r="Z480" s="113">
        <v>0</v>
      </c>
      <c r="AA480" s="114" t="s">
        <v>1313</v>
      </c>
      <c r="AB480" s="108">
        <v>732</v>
      </c>
      <c r="AC480" s="109" t="s">
        <v>1280</v>
      </c>
      <c r="AD480" s="300" t="s">
        <v>1353</v>
      </c>
      <c r="AE480" s="300" t="s">
        <v>1251</v>
      </c>
      <c r="AF480" s="301">
        <f>AE480-AD480</f>
        <v>-19</v>
      </c>
      <c r="AG480" s="302">
        <f>IF(AI480="SI", 0,J480)</f>
        <v>431.52</v>
      </c>
      <c r="AH480" s="303">
        <f>AG480*AF480</f>
        <v>-8198.8799999999992</v>
      </c>
      <c r="AI480" s="304" t="s">
        <v>131</v>
      </c>
    </row>
    <row r="481" spans="1:35" x14ac:dyDescent="0.2">
      <c r="A481" s="108">
        <v>2021</v>
      </c>
      <c r="B481" s="108">
        <v>382</v>
      </c>
      <c r="C481" s="109" t="s">
        <v>1356</v>
      </c>
      <c r="D481" s="297" t="s">
        <v>1378</v>
      </c>
      <c r="E481" s="109" t="s">
        <v>1351</v>
      </c>
      <c r="F481" s="298" t="s">
        <v>1379</v>
      </c>
      <c r="G481" s="112">
        <v>81.86</v>
      </c>
      <c r="H481" s="112">
        <v>14.76</v>
      </c>
      <c r="I481" s="107" t="s">
        <v>121</v>
      </c>
      <c r="J481" s="112">
        <f>IF(I481="SI", G481-H481,G481)</f>
        <v>67.099999999999994</v>
      </c>
      <c r="K481" s="299" t="s">
        <v>282</v>
      </c>
      <c r="L481" s="108">
        <v>2021</v>
      </c>
      <c r="M481" s="108">
        <v>3905</v>
      </c>
      <c r="N481" s="109" t="s">
        <v>1349</v>
      </c>
      <c r="O481" s="111" t="s">
        <v>240</v>
      </c>
      <c r="P481" s="109" t="s">
        <v>241</v>
      </c>
      <c r="Q481" s="109" t="s">
        <v>241</v>
      </c>
      <c r="R481" s="108">
        <v>4</v>
      </c>
      <c r="S481" s="111" t="s">
        <v>126</v>
      </c>
      <c r="T481" s="108">
        <v>1050103</v>
      </c>
      <c r="U481" s="108">
        <v>2010</v>
      </c>
      <c r="V481" s="108">
        <v>1476</v>
      </c>
      <c r="W481" s="108">
        <v>2</v>
      </c>
      <c r="X481" s="113">
        <v>2021</v>
      </c>
      <c r="Y481" s="113">
        <v>358</v>
      </c>
      <c r="Z481" s="113">
        <v>0</v>
      </c>
      <c r="AA481" s="114" t="s">
        <v>1313</v>
      </c>
      <c r="AB481" s="108">
        <v>730</v>
      </c>
      <c r="AC481" s="109" t="s">
        <v>1280</v>
      </c>
      <c r="AD481" s="300" t="s">
        <v>1353</v>
      </c>
      <c r="AE481" s="300" t="s">
        <v>1251</v>
      </c>
      <c r="AF481" s="301">
        <f>AE481-AD481</f>
        <v>-19</v>
      </c>
      <c r="AG481" s="302">
        <f>IF(AI481="SI", 0,J481)</f>
        <v>67.099999999999994</v>
      </c>
      <c r="AH481" s="303">
        <f>AG481*AF481</f>
        <v>-1274.8999999999999</v>
      </c>
      <c r="AI481" s="304" t="s">
        <v>131</v>
      </c>
    </row>
    <row r="482" spans="1:35" x14ac:dyDescent="0.2">
      <c r="A482" s="108">
        <v>2021</v>
      </c>
      <c r="B482" s="108">
        <v>383</v>
      </c>
      <c r="C482" s="109" t="s">
        <v>1356</v>
      </c>
      <c r="D482" s="297" t="s">
        <v>1380</v>
      </c>
      <c r="E482" s="109" t="s">
        <v>1351</v>
      </c>
      <c r="F482" s="298" t="s">
        <v>1381</v>
      </c>
      <c r="G482" s="112">
        <v>15.81</v>
      </c>
      <c r="H482" s="112">
        <v>2.85</v>
      </c>
      <c r="I482" s="107" t="s">
        <v>121</v>
      </c>
      <c r="J482" s="112">
        <f>IF(I482="SI", G482-H482,G482)</f>
        <v>12.96</v>
      </c>
      <c r="K482" s="299" t="s">
        <v>282</v>
      </c>
      <c r="L482" s="108">
        <v>2021</v>
      </c>
      <c r="M482" s="108">
        <v>3909</v>
      </c>
      <c r="N482" s="109" t="s">
        <v>1349</v>
      </c>
      <c r="O482" s="111" t="s">
        <v>240</v>
      </c>
      <c r="P482" s="109" t="s">
        <v>241</v>
      </c>
      <c r="Q482" s="109" t="s">
        <v>241</v>
      </c>
      <c r="R482" s="108">
        <v>4</v>
      </c>
      <c r="S482" s="111" t="s">
        <v>126</v>
      </c>
      <c r="T482" s="108">
        <v>1100503</v>
      </c>
      <c r="U482" s="108">
        <v>4210</v>
      </c>
      <c r="V482" s="108">
        <v>1656</v>
      </c>
      <c r="W482" s="108">
        <v>2</v>
      </c>
      <c r="X482" s="113">
        <v>2021</v>
      </c>
      <c r="Y482" s="113">
        <v>356</v>
      </c>
      <c r="Z482" s="113">
        <v>0</v>
      </c>
      <c r="AA482" s="114" t="s">
        <v>1313</v>
      </c>
      <c r="AB482" s="108">
        <v>733</v>
      </c>
      <c r="AC482" s="109" t="s">
        <v>1280</v>
      </c>
      <c r="AD482" s="300" t="s">
        <v>1353</v>
      </c>
      <c r="AE482" s="300" t="s">
        <v>1251</v>
      </c>
      <c r="AF482" s="301">
        <f>AE482-AD482</f>
        <v>-19</v>
      </c>
      <c r="AG482" s="302">
        <f>IF(AI482="SI", 0,J482)</f>
        <v>12.96</v>
      </c>
      <c r="AH482" s="303">
        <f>AG482*AF482</f>
        <v>-246.24</v>
      </c>
      <c r="AI482" s="304" t="s">
        <v>131</v>
      </c>
    </row>
    <row r="483" spans="1:35" x14ac:dyDescent="0.2">
      <c r="A483" s="108">
        <v>2021</v>
      </c>
      <c r="B483" s="108">
        <v>384</v>
      </c>
      <c r="C483" s="109" t="s">
        <v>1280</v>
      </c>
      <c r="D483" s="297" t="s">
        <v>1382</v>
      </c>
      <c r="E483" s="109" t="s">
        <v>1196</v>
      </c>
      <c r="F483" s="298" t="s">
        <v>1039</v>
      </c>
      <c r="G483" s="112">
        <v>640.5</v>
      </c>
      <c r="H483" s="112">
        <v>0</v>
      </c>
      <c r="I483" s="107" t="s">
        <v>131</v>
      </c>
      <c r="J483" s="112">
        <f>IF(I483="SI", G483-H483,G483)</f>
        <v>640.5</v>
      </c>
      <c r="K483" s="299" t="s">
        <v>1040</v>
      </c>
      <c r="L483" s="108">
        <v>2021</v>
      </c>
      <c r="M483" s="108">
        <v>3748</v>
      </c>
      <c r="N483" s="109" t="s">
        <v>1172</v>
      </c>
      <c r="O483" s="111" t="s">
        <v>1041</v>
      </c>
      <c r="P483" s="109" t="s">
        <v>1042</v>
      </c>
      <c r="Q483" s="109" t="s">
        <v>1043</v>
      </c>
      <c r="R483" s="108">
        <v>3</v>
      </c>
      <c r="S483" s="111" t="s">
        <v>176</v>
      </c>
      <c r="T483" s="108">
        <v>1010203</v>
      </c>
      <c r="U483" s="108">
        <v>140</v>
      </c>
      <c r="V483" s="108">
        <v>1068</v>
      </c>
      <c r="W483" s="108">
        <v>99</v>
      </c>
      <c r="X483" s="113">
        <v>2021</v>
      </c>
      <c r="Y483" s="113">
        <v>126</v>
      </c>
      <c r="Z483" s="113">
        <v>0</v>
      </c>
      <c r="AA483" s="114" t="s">
        <v>125</v>
      </c>
      <c r="AB483" s="108">
        <v>0</v>
      </c>
      <c r="AC483" s="109" t="s">
        <v>1318</v>
      </c>
      <c r="AD483" s="300" t="s">
        <v>1332</v>
      </c>
      <c r="AE483" s="300" t="s">
        <v>1318</v>
      </c>
      <c r="AF483" s="301">
        <f>AE483-AD483</f>
        <v>-3</v>
      </c>
      <c r="AG483" s="302">
        <f>IF(AI483="SI", 0,J483)</f>
        <v>640.5</v>
      </c>
      <c r="AH483" s="303">
        <f>AG483*AF483</f>
        <v>-1921.5</v>
      </c>
      <c r="AI483" s="304" t="s">
        <v>131</v>
      </c>
    </row>
    <row r="484" spans="1:35" x14ac:dyDescent="0.2">
      <c r="A484" s="108">
        <v>2021</v>
      </c>
      <c r="B484" s="108">
        <v>385</v>
      </c>
      <c r="C484" s="109" t="s">
        <v>1280</v>
      </c>
      <c r="D484" s="297" t="s">
        <v>1383</v>
      </c>
      <c r="E484" s="109" t="s">
        <v>1146</v>
      </c>
      <c r="F484" s="298" t="s">
        <v>1384</v>
      </c>
      <c r="G484" s="112">
        <v>2537.6</v>
      </c>
      <c r="H484" s="112">
        <v>457.6</v>
      </c>
      <c r="I484" s="107" t="s">
        <v>131</v>
      </c>
      <c r="J484" s="112">
        <f>IF(I484="SI", G484-H484,G484)</f>
        <v>2537.6</v>
      </c>
      <c r="K484" s="299" t="s">
        <v>1385</v>
      </c>
      <c r="L484" s="108">
        <v>2021</v>
      </c>
      <c r="M484" s="108">
        <v>3727</v>
      </c>
      <c r="N484" s="109" t="s">
        <v>1196</v>
      </c>
      <c r="O484" s="111" t="s">
        <v>1386</v>
      </c>
      <c r="P484" s="109" t="s">
        <v>125</v>
      </c>
      <c r="Q484" s="109" t="s">
        <v>1387</v>
      </c>
      <c r="R484" s="108">
        <v>3</v>
      </c>
      <c r="S484" s="111" t="s">
        <v>176</v>
      </c>
      <c r="T484" s="108">
        <v>1010103</v>
      </c>
      <c r="U484" s="108">
        <v>30</v>
      </c>
      <c r="V484" s="108">
        <v>1010</v>
      </c>
      <c r="W484" s="108">
        <v>99</v>
      </c>
      <c r="X484" s="113">
        <v>2021</v>
      </c>
      <c r="Y484" s="113">
        <v>77</v>
      </c>
      <c r="Z484" s="113">
        <v>0</v>
      </c>
      <c r="AA484" s="114" t="s">
        <v>125</v>
      </c>
      <c r="AB484" s="108">
        <v>740</v>
      </c>
      <c r="AC484" s="109" t="s">
        <v>1318</v>
      </c>
      <c r="AD484" s="300" t="s">
        <v>1307</v>
      </c>
      <c r="AE484" s="300" t="s">
        <v>1388</v>
      </c>
      <c r="AF484" s="301">
        <f>AE484-AD484</f>
        <v>13</v>
      </c>
      <c r="AG484" s="302">
        <f>IF(AI484="SI", 0,J484)</f>
        <v>2537.6</v>
      </c>
      <c r="AH484" s="303">
        <f>AG484*AF484</f>
        <v>32988.799999999996</v>
      </c>
      <c r="AI484" s="304" t="s">
        <v>131</v>
      </c>
    </row>
    <row r="485" spans="1:35" x14ac:dyDescent="0.2">
      <c r="A485" s="108">
        <v>2021</v>
      </c>
      <c r="B485" s="108">
        <v>386</v>
      </c>
      <c r="C485" s="109" t="s">
        <v>1280</v>
      </c>
      <c r="D485" s="297" t="s">
        <v>1389</v>
      </c>
      <c r="E485" s="109" t="s">
        <v>1260</v>
      </c>
      <c r="F485" s="298" t="s">
        <v>536</v>
      </c>
      <c r="G485" s="112">
        <v>342.3</v>
      </c>
      <c r="H485" s="112">
        <v>61.73</v>
      </c>
      <c r="I485" s="107" t="s">
        <v>121</v>
      </c>
      <c r="J485" s="112">
        <f>IF(I485="SI", G485-H485,G485)</f>
        <v>280.57</v>
      </c>
      <c r="K485" s="299" t="s">
        <v>537</v>
      </c>
      <c r="L485" s="108">
        <v>2021</v>
      </c>
      <c r="M485" s="108">
        <v>4018</v>
      </c>
      <c r="N485" s="109" t="s">
        <v>1313</v>
      </c>
      <c r="O485" s="111" t="s">
        <v>445</v>
      </c>
      <c r="P485" s="109" t="s">
        <v>446</v>
      </c>
      <c r="Q485" s="109" t="s">
        <v>125</v>
      </c>
      <c r="R485" s="108">
        <v>2</v>
      </c>
      <c r="S485" s="111" t="s">
        <v>138</v>
      </c>
      <c r="T485" s="108">
        <v>1080203</v>
      </c>
      <c r="U485" s="108">
        <v>2890</v>
      </c>
      <c r="V485" s="108">
        <v>1938</v>
      </c>
      <c r="W485" s="108">
        <v>99</v>
      </c>
      <c r="X485" s="113">
        <v>2021</v>
      </c>
      <c r="Y485" s="113">
        <v>63</v>
      </c>
      <c r="Z485" s="113">
        <v>0</v>
      </c>
      <c r="AA485" s="114" t="s">
        <v>1289</v>
      </c>
      <c r="AB485" s="108">
        <v>781</v>
      </c>
      <c r="AC485" s="109" t="s">
        <v>1318</v>
      </c>
      <c r="AD485" s="300" t="s">
        <v>1390</v>
      </c>
      <c r="AE485" s="300" t="s">
        <v>1291</v>
      </c>
      <c r="AF485" s="301">
        <f>AE485-AD485</f>
        <v>-19</v>
      </c>
      <c r="AG485" s="302">
        <f>IF(AI485="SI", 0,J485)</f>
        <v>280.57</v>
      </c>
      <c r="AH485" s="303">
        <f>AG485*AF485</f>
        <v>-5330.83</v>
      </c>
      <c r="AI485" s="304" t="s">
        <v>131</v>
      </c>
    </row>
    <row r="486" spans="1:35" x14ac:dyDescent="0.2">
      <c r="A486" s="108">
        <v>2021</v>
      </c>
      <c r="B486" s="108">
        <v>387</v>
      </c>
      <c r="C486" s="109" t="s">
        <v>1280</v>
      </c>
      <c r="D486" s="297" t="s">
        <v>1391</v>
      </c>
      <c r="E486" s="109" t="s">
        <v>1392</v>
      </c>
      <c r="F486" s="298" t="s">
        <v>1127</v>
      </c>
      <c r="G486" s="112">
        <v>2196</v>
      </c>
      <c r="H486" s="112">
        <v>396</v>
      </c>
      <c r="I486" s="107" t="s">
        <v>121</v>
      </c>
      <c r="J486" s="112">
        <f>IF(I486="SI", G486-H486,G486)</f>
        <v>1800</v>
      </c>
      <c r="K486" s="299" t="s">
        <v>1128</v>
      </c>
      <c r="L486" s="108">
        <v>2021</v>
      </c>
      <c r="M486" s="108">
        <v>4062</v>
      </c>
      <c r="N486" s="109" t="s">
        <v>1280</v>
      </c>
      <c r="O486" s="111" t="s">
        <v>1129</v>
      </c>
      <c r="P486" s="109" t="s">
        <v>1130</v>
      </c>
      <c r="Q486" s="109" t="s">
        <v>125</v>
      </c>
      <c r="R486" s="108">
        <v>1</v>
      </c>
      <c r="S486" s="111" t="s">
        <v>166</v>
      </c>
      <c r="T486" s="108">
        <v>1010203</v>
      </c>
      <c r="U486" s="108">
        <v>140</v>
      </c>
      <c r="V486" s="108">
        <v>1043</v>
      </c>
      <c r="W486" s="108">
        <v>7</v>
      </c>
      <c r="X486" s="113">
        <v>2021</v>
      </c>
      <c r="Y486" s="113">
        <v>110</v>
      </c>
      <c r="Z486" s="113">
        <v>0</v>
      </c>
      <c r="AA486" s="114" t="s">
        <v>1324</v>
      </c>
      <c r="AB486" s="108">
        <v>829</v>
      </c>
      <c r="AC486" s="109" t="s">
        <v>1325</v>
      </c>
      <c r="AD486" s="300" t="s">
        <v>1393</v>
      </c>
      <c r="AE486" s="300" t="s">
        <v>1326</v>
      </c>
      <c r="AF486" s="301">
        <f>AE486-AD486</f>
        <v>11</v>
      </c>
      <c r="AG486" s="302">
        <f>IF(AI486="SI", 0,J486)</f>
        <v>1800</v>
      </c>
      <c r="AH486" s="303">
        <f>AG486*AF486</f>
        <v>19800</v>
      </c>
      <c r="AI486" s="304" t="s">
        <v>131</v>
      </c>
    </row>
    <row r="487" spans="1:35" x14ac:dyDescent="0.2">
      <c r="A487" s="108">
        <v>2021</v>
      </c>
      <c r="B487" s="108">
        <v>388</v>
      </c>
      <c r="C487" s="109" t="s">
        <v>1280</v>
      </c>
      <c r="D487" s="297" t="s">
        <v>1394</v>
      </c>
      <c r="E487" s="109" t="s">
        <v>1392</v>
      </c>
      <c r="F487" s="298" t="s">
        <v>1366</v>
      </c>
      <c r="G487" s="112">
        <v>195.2</v>
      </c>
      <c r="H487" s="112">
        <v>35.200000000000003</v>
      </c>
      <c r="I487" s="107" t="s">
        <v>121</v>
      </c>
      <c r="J487" s="112">
        <f>IF(I487="SI", G487-H487,G487)</f>
        <v>160</v>
      </c>
      <c r="K487" s="299" t="s">
        <v>1395</v>
      </c>
      <c r="L487" s="108">
        <v>2021</v>
      </c>
      <c r="M487" s="108">
        <v>4004</v>
      </c>
      <c r="N487" s="109" t="s">
        <v>1260</v>
      </c>
      <c r="O487" s="111" t="s">
        <v>145</v>
      </c>
      <c r="P487" s="109" t="s">
        <v>146</v>
      </c>
      <c r="Q487" s="109" t="s">
        <v>147</v>
      </c>
      <c r="R487" s="108">
        <v>2</v>
      </c>
      <c r="S487" s="111" t="s">
        <v>138</v>
      </c>
      <c r="T487" s="108">
        <v>1090602</v>
      </c>
      <c r="U487" s="108">
        <v>3650</v>
      </c>
      <c r="V487" s="108">
        <v>1808</v>
      </c>
      <c r="W487" s="108">
        <v>1</v>
      </c>
      <c r="X487" s="113">
        <v>2021</v>
      </c>
      <c r="Y487" s="113">
        <v>169</v>
      </c>
      <c r="Z487" s="113">
        <v>2</v>
      </c>
      <c r="AA487" s="114" t="s">
        <v>1289</v>
      </c>
      <c r="AB487" s="108">
        <v>778</v>
      </c>
      <c r="AC487" s="109" t="s">
        <v>1318</v>
      </c>
      <c r="AD487" s="300" t="s">
        <v>1396</v>
      </c>
      <c r="AE487" s="300" t="s">
        <v>1291</v>
      </c>
      <c r="AF487" s="301">
        <f>AE487-AD487</f>
        <v>-17</v>
      </c>
      <c r="AG487" s="302">
        <f>IF(AI487="SI", 0,J487)</f>
        <v>160</v>
      </c>
      <c r="AH487" s="303">
        <f>AG487*AF487</f>
        <v>-2720</v>
      </c>
      <c r="AI487" s="304" t="s">
        <v>131</v>
      </c>
    </row>
    <row r="488" spans="1:35" x14ac:dyDescent="0.2">
      <c r="A488" s="108">
        <v>2021</v>
      </c>
      <c r="B488" s="108">
        <v>389</v>
      </c>
      <c r="C488" s="109" t="s">
        <v>1280</v>
      </c>
      <c r="D488" s="297" t="s">
        <v>1397</v>
      </c>
      <c r="E488" s="109" t="s">
        <v>1356</v>
      </c>
      <c r="F488" s="298" t="s">
        <v>284</v>
      </c>
      <c r="G488" s="112">
        <v>59</v>
      </c>
      <c r="H488" s="112">
        <v>10.64</v>
      </c>
      <c r="I488" s="107" t="s">
        <v>121</v>
      </c>
      <c r="J488" s="112">
        <f>IF(I488="SI", G488-H488,G488)</f>
        <v>48.36</v>
      </c>
      <c r="K488" s="299" t="s">
        <v>1398</v>
      </c>
      <c r="L488" s="108">
        <v>2021</v>
      </c>
      <c r="M488" s="108">
        <v>4003</v>
      </c>
      <c r="N488" s="109" t="s">
        <v>1260</v>
      </c>
      <c r="O488" s="111" t="s">
        <v>467</v>
      </c>
      <c r="P488" s="109" t="s">
        <v>468</v>
      </c>
      <c r="Q488" s="109" t="s">
        <v>125</v>
      </c>
      <c r="R488" s="108">
        <v>2</v>
      </c>
      <c r="S488" s="111" t="s">
        <v>138</v>
      </c>
      <c r="T488" s="108">
        <v>1090602</v>
      </c>
      <c r="U488" s="108">
        <v>3650</v>
      </c>
      <c r="V488" s="108">
        <v>1808</v>
      </c>
      <c r="W488" s="108">
        <v>1</v>
      </c>
      <c r="X488" s="113">
        <v>2021</v>
      </c>
      <c r="Y488" s="113">
        <v>169</v>
      </c>
      <c r="Z488" s="113">
        <v>1</v>
      </c>
      <c r="AA488" s="114" t="s">
        <v>1289</v>
      </c>
      <c r="AB488" s="108">
        <v>779</v>
      </c>
      <c r="AC488" s="109" t="s">
        <v>1318</v>
      </c>
      <c r="AD488" s="300" t="s">
        <v>1399</v>
      </c>
      <c r="AE488" s="300" t="s">
        <v>1291</v>
      </c>
      <c r="AF488" s="301">
        <f>AE488-AD488</f>
        <v>-18</v>
      </c>
      <c r="AG488" s="302">
        <f>IF(AI488="SI", 0,J488)</f>
        <v>48.36</v>
      </c>
      <c r="AH488" s="303">
        <f>AG488*AF488</f>
        <v>-870.48</v>
      </c>
      <c r="AI488" s="304" t="s">
        <v>131</v>
      </c>
    </row>
    <row r="489" spans="1:35" x14ac:dyDescent="0.2">
      <c r="A489" s="108">
        <v>2021</v>
      </c>
      <c r="B489" s="108">
        <v>390</v>
      </c>
      <c r="C489" s="109" t="s">
        <v>1318</v>
      </c>
      <c r="D489" s="297" t="s">
        <v>1400</v>
      </c>
      <c r="E489" s="109" t="s">
        <v>1251</v>
      </c>
      <c r="F489" s="298" t="s">
        <v>1401</v>
      </c>
      <c r="G489" s="112">
        <v>447</v>
      </c>
      <c r="H489" s="112">
        <v>0</v>
      </c>
      <c r="I489" s="107" t="s">
        <v>131</v>
      </c>
      <c r="J489" s="112">
        <f>IF(I489="SI", G489-H489,G489)</f>
        <v>447</v>
      </c>
      <c r="K489" s="299" t="s">
        <v>1402</v>
      </c>
      <c r="L489" s="108">
        <v>2021</v>
      </c>
      <c r="M489" s="108">
        <v>4075</v>
      </c>
      <c r="N489" s="109" t="s">
        <v>1251</v>
      </c>
      <c r="O489" s="111" t="s">
        <v>451</v>
      </c>
      <c r="P489" s="109" t="s">
        <v>452</v>
      </c>
      <c r="Q489" s="109" t="s">
        <v>452</v>
      </c>
      <c r="R489" s="108">
        <v>2</v>
      </c>
      <c r="S489" s="111" t="s">
        <v>138</v>
      </c>
      <c r="T489" s="108">
        <v>1010603</v>
      </c>
      <c r="U489" s="108">
        <v>580</v>
      </c>
      <c r="V489" s="108">
        <v>1086</v>
      </c>
      <c r="W489" s="108">
        <v>99</v>
      </c>
      <c r="X489" s="113">
        <v>2021</v>
      </c>
      <c r="Y489" s="113">
        <v>55</v>
      </c>
      <c r="Z489" s="113">
        <v>0</v>
      </c>
      <c r="AA489" s="114" t="s">
        <v>1324</v>
      </c>
      <c r="AB489" s="108">
        <v>834</v>
      </c>
      <c r="AC489" s="109" t="s">
        <v>1325</v>
      </c>
      <c r="AD489" s="300" t="s">
        <v>1324</v>
      </c>
      <c r="AE489" s="300" t="s">
        <v>1326</v>
      </c>
      <c r="AF489" s="301">
        <f>AE489-AD489</f>
        <v>10</v>
      </c>
      <c r="AG489" s="302">
        <f>IF(AI489="SI", 0,J489)</f>
        <v>447</v>
      </c>
      <c r="AH489" s="303">
        <f>AG489*AF489</f>
        <v>4470</v>
      </c>
      <c r="AI489" s="304" t="s">
        <v>131</v>
      </c>
    </row>
    <row r="490" spans="1:35" x14ac:dyDescent="0.2">
      <c r="A490" s="108">
        <v>2021</v>
      </c>
      <c r="B490" s="108">
        <v>391</v>
      </c>
      <c r="C490" s="109" t="s">
        <v>1318</v>
      </c>
      <c r="D490" s="297" t="s">
        <v>1403</v>
      </c>
      <c r="E490" s="109" t="s">
        <v>1256</v>
      </c>
      <c r="F490" s="298" t="s">
        <v>1404</v>
      </c>
      <c r="G490" s="112">
        <v>4001.33</v>
      </c>
      <c r="H490" s="112">
        <v>376.24</v>
      </c>
      <c r="I490" s="107" t="s">
        <v>121</v>
      </c>
      <c r="J490" s="112">
        <f>IF(I490="SI", G490-H490,G490)</f>
        <v>3625.09</v>
      </c>
      <c r="K490" s="299" t="s">
        <v>125</v>
      </c>
      <c r="L490" s="108">
        <v>2021</v>
      </c>
      <c r="M490" s="108">
        <v>4144</v>
      </c>
      <c r="N490" s="109" t="s">
        <v>1289</v>
      </c>
      <c r="O490" s="111" t="s">
        <v>151</v>
      </c>
      <c r="P490" s="109" t="s">
        <v>152</v>
      </c>
      <c r="Q490" s="109" t="s">
        <v>125</v>
      </c>
      <c r="R490" s="108">
        <v>4</v>
      </c>
      <c r="S490" s="111" t="s">
        <v>126</v>
      </c>
      <c r="T490" s="108">
        <v>1090505</v>
      </c>
      <c r="U490" s="108">
        <v>3570</v>
      </c>
      <c r="V490" s="108">
        <v>1737</v>
      </c>
      <c r="W490" s="108">
        <v>99</v>
      </c>
      <c r="X490" s="113">
        <v>2021</v>
      </c>
      <c r="Y490" s="113">
        <v>58</v>
      </c>
      <c r="Z490" s="113">
        <v>0</v>
      </c>
      <c r="AA490" s="114" t="s">
        <v>1393</v>
      </c>
      <c r="AB490" s="108">
        <v>814</v>
      </c>
      <c r="AC490" s="109" t="s">
        <v>1325</v>
      </c>
      <c r="AD490" s="300" t="s">
        <v>1405</v>
      </c>
      <c r="AE490" s="300" t="s">
        <v>1326</v>
      </c>
      <c r="AF490" s="301">
        <f>AE490-AD490</f>
        <v>5</v>
      </c>
      <c r="AG490" s="302">
        <f>IF(AI490="SI", 0,J490)</f>
        <v>3625.09</v>
      </c>
      <c r="AH490" s="303">
        <f>AG490*AF490</f>
        <v>18125.45</v>
      </c>
      <c r="AI490" s="304" t="s">
        <v>131</v>
      </c>
    </row>
    <row r="491" spans="1:35" x14ac:dyDescent="0.2">
      <c r="A491" s="108">
        <v>2021</v>
      </c>
      <c r="B491" s="108">
        <v>392</v>
      </c>
      <c r="C491" s="109" t="s">
        <v>1318</v>
      </c>
      <c r="D491" s="297" t="s">
        <v>1406</v>
      </c>
      <c r="E491" s="109" t="s">
        <v>1256</v>
      </c>
      <c r="F491" s="298" t="s">
        <v>642</v>
      </c>
      <c r="G491" s="112">
        <v>282.06</v>
      </c>
      <c r="H491" s="112">
        <v>50.86</v>
      </c>
      <c r="I491" s="107" t="s">
        <v>121</v>
      </c>
      <c r="J491" s="112">
        <f>IF(I491="SI", G491-H491,G491)</f>
        <v>231.2</v>
      </c>
      <c r="K491" s="299" t="s">
        <v>508</v>
      </c>
      <c r="L491" s="108">
        <v>2021</v>
      </c>
      <c r="M491" s="108">
        <v>4164</v>
      </c>
      <c r="N491" s="109" t="s">
        <v>1318</v>
      </c>
      <c r="O491" s="111" t="s">
        <v>164</v>
      </c>
      <c r="P491" s="109" t="s">
        <v>165</v>
      </c>
      <c r="Q491" s="109" t="s">
        <v>125</v>
      </c>
      <c r="R491" s="108">
        <v>4</v>
      </c>
      <c r="S491" s="111" t="s">
        <v>126</v>
      </c>
      <c r="T491" s="108">
        <v>1100403</v>
      </c>
      <c r="U491" s="108">
        <v>4100</v>
      </c>
      <c r="V491" s="108">
        <v>1574</v>
      </c>
      <c r="W491" s="108">
        <v>1</v>
      </c>
      <c r="X491" s="113">
        <v>2021</v>
      </c>
      <c r="Y491" s="113">
        <v>349</v>
      </c>
      <c r="Z491" s="113">
        <v>0</v>
      </c>
      <c r="AA491" s="114" t="s">
        <v>1393</v>
      </c>
      <c r="AB491" s="108">
        <v>813</v>
      </c>
      <c r="AC491" s="109" t="s">
        <v>1325</v>
      </c>
      <c r="AD491" s="300" t="s">
        <v>1325</v>
      </c>
      <c r="AE491" s="300" t="s">
        <v>1326</v>
      </c>
      <c r="AF491" s="301">
        <f>AE491-AD491</f>
        <v>4</v>
      </c>
      <c r="AG491" s="302">
        <f>IF(AI491="SI", 0,J491)</f>
        <v>231.2</v>
      </c>
      <c r="AH491" s="303">
        <f>AG491*AF491</f>
        <v>924.8</v>
      </c>
      <c r="AI491" s="304" t="s">
        <v>131</v>
      </c>
    </row>
    <row r="492" spans="1:35" x14ac:dyDescent="0.2">
      <c r="A492" s="108">
        <v>2021</v>
      </c>
      <c r="B492" s="108">
        <v>393</v>
      </c>
      <c r="C492" s="109" t="s">
        <v>1318</v>
      </c>
      <c r="D492" s="297" t="s">
        <v>1407</v>
      </c>
      <c r="E492" s="109" t="s">
        <v>1256</v>
      </c>
      <c r="F492" s="298" t="s">
        <v>642</v>
      </c>
      <c r="G492" s="112">
        <v>219.6</v>
      </c>
      <c r="H492" s="112">
        <v>39.6</v>
      </c>
      <c r="I492" s="107" t="s">
        <v>121</v>
      </c>
      <c r="J492" s="112">
        <f>IF(I492="SI", G492-H492,G492)</f>
        <v>180</v>
      </c>
      <c r="K492" s="299" t="s">
        <v>508</v>
      </c>
      <c r="L492" s="108">
        <v>2021</v>
      </c>
      <c r="M492" s="108">
        <v>4163</v>
      </c>
      <c r="N492" s="109" t="s">
        <v>1318</v>
      </c>
      <c r="O492" s="111" t="s">
        <v>164</v>
      </c>
      <c r="P492" s="109" t="s">
        <v>165</v>
      </c>
      <c r="Q492" s="109" t="s">
        <v>125</v>
      </c>
      <c r="R492" s="108">
        <v>4</v>
      </c>
      <c r="S492" s="111" t="s">
        <v>126</v>
      </c>
      <c r="T492" s="108">
        <v>1100403</v>
      </c>
      <c r="U492" s="108">
        <v>4100</v>
      </c>
      <c r="V492" s="108">
        <v>1574</v>
      </c>
      <c r="W492" s="108">
        <v>1</v>
      </c>
      <c r="X492" s="113">
        <v>2021</v>
      </c>
      <c r="Y492" s="113">
        <v>349</v>
      </c>
      <c r="Z492" s="113">
        <v>0</v>
      </c>
      <c r="AA492" s="114" t="s">
        <v>1393</v>
      </c>
      <c r="AB492" s="108">
        <v>813</v>
      </c>
      <c r="AC492" s="109" t="s">
        <v>1325</v>
      </c>
      <c r="AD492" s="300" t="s">
        <v>1325</v>
      </c>
      <c r="AE492" s="300" t="s">
        <v>1326</v>
      </c>
      <c r="AF492" s="301">
        <f>AE492-AD492</f>
        <v>4</v>
      </c>
      <c r="AG492" s="302">
        <f>IF(AI492="SI", 0,J492)</f>
        <v>180</v>
      </c>
      <c r="AH492" s="303">
        <f>AG492*AF492</f>
        <v>720</v>
      </c>
      <c r="AI492" s="304" t="s">
        <v>131</v>
      </c>
    </row>
    <row r="493" spans="1:35" x14ac:dyDescent="0.2">
      <c r="A493" s="108">
        <v>2021</v>
      </c>
      <c r="B493" s="108">
        <v>394</v>
      </c>
      <c r="C493" s="109" t="s">
        <v>1318</v>
      </c>
      <c r="D493" s="297" t="s">
        <v>1408</v>
      </c>
      <c r="E493" s="109" t="s">
        <v>1256</v>
      </c>
      <c r="F493" s="298" t="s">
        <v>1409</v>
      </c>
      <c r="G493" s="112">
        <v>24</v>
      </c>
      <c r="H493" s="112">
        <v>0</v>
      </c>
      <c r="I493" s="107" t="s">
        <v>131</v>
      </c>
      <c r="J493" s="112">
        <f>IF(I493="SI", G493-H493,G493)</f>
        <v>24</v>
      </c>
      <c r="K493" s="299" t="s">
        <v>1410</v>
      </c>
      <c r="L493" s="108">
        <v>2021</v>
      </c>
      <c r="M493" s="108">
        <v>4110</v>
      </c>
      <c r="N493" s="109" t="s">
        <v>1411</v>
      </c>
      <c r="O493" s="111" t="s">
        <v>571</v>
      </c>
      <c r="P493" s="109" t="s">
        <v>572</v>
      </c>
      <c r="Q493" s="109" t="s">
        <v>125</v>
      </c>
      <c r="R493" s="108">
        <v>1</v>
      </c>
      <c r="S493" s="111" t="s">
        <v>166</v>
      </c>
      <c r="T493" s="108">
        <v>1010202</v>
      </c>
      <c r="U493" s="108">
        <v>130</v>
      </c>
      <c r="V493" s="108">
        <v>1043</v>
      </c>
      <c r="W493" s="108">
        <v>1</v>
      </c>
      <c r="X493" s="113">
        <v>2021</v>
      </c>
      <c r="Y493" s="113">
        <v>40</v>
      </c>
      <c r="Z493" s="113">
        <v>18</v>
      </c>
      <c r="AA493" s="114" t="s">
        <v>1324</v>
      </c>
      <c r="AB493" s="108">
        <v>824</v>
      </c>
      <c r="AC493" s="109" t="s">
        <v>1325</v>
      </c>
      <c r="AD493" s="300" t="s">
        <v>1412</v>
      </c>
      <c r="AE493" s="300" t="s">
        <v>1326</v>
      </c>
      <c r="AF493" s="301">
        <f>AE493-AD493</f>
        <v>9</v>
      </c>
      <c r="AG493" s="302">
        <f>IF(AI493="SI", 0,J493)</f>
        <v>24</v>
      </c>
      <c r="AH493" s="303">
        <f>AG493*AF493</f>
        <v>216</v>
      </c>
      <c r="AI493" s="304" t="s">
        <v>131</v>
      </c>
    </row>
    <row r="494" spans="1:35" x14ac:dyDescent="0.2">
      <c r="A494" s="108">
        <v>2021</v>
      </c>
      <c r="B494" s="108">
        <v>395</v>
      </c>
      <c r="C494" s="109" t="s">
        <v>1318</v>
      </c>
      <c r="D494" s="297" t="s">
        <v>1413</v>
      </c>
      <c r="E494" s="109" t="s">
        <v>1280</v>
      </c>
      <c r="F494" s="298" t="s">
        <v>718</v>
      </c>
      <c r="G494" s="112">
        <v>61.48</v>
      </c>
      <c r="H494" s="112">
        <v>11.09</v>
      </c>
      <c r="I494" s="107" t="s">
        <v>121</v>
      </c>
      <c r="J494" s="112">
        <f>IF(I494="SI", G494-H494,G494)</f>
        <v>50.39</v>
      </c>
      <c r="K494" s="299" t="s">
        <v>1414</v>
      </c>
      <c r="L494" s="108">
        <v>2021</v>
      </c>
      <c r="M494" s="108">
        <v>4112</v>
      </c>
      <c r="N494" s="109" t="s">
        <v>1411</v>
      </c>
      <c r="O494" s="111" t="s">
        <v>720</v>
      </c>
      <c r="P494" s="109" t="s">
        <v>721</v>
      </c>
      <c r="Q494" s="109" t="s">
        <v>125</v>
      </c>
      <c r="R494" s="108">
        <v>1</v>
      </c>
      <c r="S494" s="111" t="s">
        <v>166</v>
      </c>
      <c r="T494" s="108">
        <v>1010202</v>
      </c>
      <c r="U494" s="108">
        <v>130</v>
      </c>
      <c r="V494" s="108">
        <v>1043</v>
      </c>
      <c r="W494" s="108">
        <v>1</v>
      </c>
      <c r="X494" s="113">
        <v>2021</v>
      </c>
      <c r="Y494" s="113">
        <v>40</v>
      </c>
      <c r="Z494" s="113">
        <v>20</v>
      </c>
      <c r="AA494" s="114" t="s">
        <v>1324</v>
      </c>
      <c r="AB494" s="108">
        <v>825</v>
      </c>
      <c r="AC494" s="109" t="s">
        <v>1325</v>
      </c>
      <c r="AD494" s="300" t="s">
        <v>1412</v>
      </c>
      <c r="AE494" s="300" t="s">
        <v>1326</v>
      </c>
      <c r="AF494" s="301">
        <f>AE494-AD494</f>
        <v>9</v>
      </c>
      <c r="AG494" s="302">
        <f>IF(AI494="SI", 0,J494)</f>
        <v>50.39</v>
      </c>
      <c r="AH494" s="303">
        <f>AG494*AF494</f>
        <v>453.51</v>
      </c>
      <c r="AI494" s="304" t="s">
        <v>131</v>
      </c>
    </row>
    <row r="495" spans="1:35" x14ac:dyDescent="0.2">
      <c r="A495" s="108">
        <v>2021</v>
      </c>
      <c r="B495" s="108">
        <v>396</v>
      </c>
      <c r="C495" s="109" t="s">
        <v>1318</v>
      </c>
      <c r="D495" s="297" t="s">
        <v>1415</v>
      </c>
      <c r="E495" s="109" t="s">
        <v>1256</v>
      </c>
      <c r="F495" s="298" t="s">
        <v>120</v>
      </c>
      <c r="G495" s="112">
        <v>228.8</v>
      </c>
      <c r="H495" s="112">
        <v>8.8000000000000007</v>
      </c>
      <c r="I495" s="107" t="s">
        <v>121</v>
      </c>
      <c r="J495" s="112">
        <f>IF(I495="SI", G495-H495,G495)</f>
        <v>220</v>
      </c>
      <c r="K495" s="299" t="s">
        <v>122</v>
      </c>
      <c r="L495" s="108">
        <v>2021</v>
      </c>
      <c r="M495" s="108">
        <v>4130</v>
      </c>
      <c r="N495" s="109" t="s">
        <v>1289</v>
      </c>
      <c r="O495" s="111" t="s">
        <v>123</v>
      </c>
      <c r="P495" s="109" t="s">
        <v>124</v>
      </c>
      <c r="Q495" s="109" t="s">
        <v>125</v>
      </c>
      <c r="R495" s="108">
        <v>4</v>
      </c>
      <c r="S495" s="111" t="s">
        <v>126</v>
      </c>
      <c r="T495" s="108">
        <v>1010203</v>
      </c>
      <c r="U495" s="108">
        <v>140</v>
      </c>
      <c r="V495" s="108">
        <v>1066</v>
      </c>
      <c r="W495" s="108">
        <v>99</v>
      </c>
      <c r="X495" s="113">
        <v>2021</v>
      </c>
      <c r="Y495" s="113">
        <v>229</v>
      </c>
      <c r="Z495" s="113">
        <v>0</v>
      </c>
      <c r="AA495" s="114" t="s">
        <v>1393</v>
      </c>
      <c r="AB495" s="108">
        <v>809</v>
      </c>
      <c r="AC495" s="109" t="s">
        <v>1325</v>
      </c>
      <c r="AD495" s="300" t="s">
        <v>1416</v>
      </c>
      <c r="AE495" s="300" t="s">
        <v>1326</v>
      </c>
      <c r="AF495" s="301">
        <f>AE495-AD495</f>
        <v>6</v>
      </c>
      <c r="AG495" s="302">
        <f>IF(AI495="SI", 0,J495)</f>
        <v>220</v>
      </c>
      <c r="AH495" s="303">
        <f>AG495*AF495</f>
        <v>1320</v>
      </c>
      <c r="AI495" s="304" t="s">
        <v>131</v>
      </c>
    </row>
    <row r="496" spans="1:35" x14ac:dyDescent="0.2">
      <c r="A496" s="108">
        <v>2021</v>
      </c>
      <c r="B496" s="108">
        <v>397</v>
      </c>
      <c r="C496" s="109" t="s">
        <v>1318</v>
      </c>
      <c r="D496" s="297" t="s">
        <v>1417</v>
      </c>
      <c r="E496" s="109" t="s">
        <v>1280</v>
      </c>
      <c r="F496" s="298" t="s">
        <v>1418</v>
      </c>
      <c r="G496" s="112">
        <v>69.739999999999995</v>
      </c>
      <c r="H496" s="112">
        <v>12.58</v>
      </c>
      <c r="I496" s="107" t="s">
        <v>121</v>
      </c>
      <c r="J496" s="112">
        <f>IF(I496="SI", G496-H496,G496)</f>
        <v>57.16</v>
      </c>
      <c r="K496" s="299" t="s">
        <v>1419</v>
      </c>
      <c r="L496" s="108">
        <v>2021</v>
      </c>
      <c r="M496" s="108">
        <v>4111</v>
      </c>
      <c r="N496" s="109" t="s">
        <v>1411</v>
      </c>
      <c r="O496" s="111" t="s">
        <v>720</v>
      </c>
      <c r="P496" s="109" t="s">
        <v>721</v>
      </c>
      <c r="Q496" s="109" t="s">
        <v>125</v>
      </c>
      <c r="R496" s="108">
        <v>4</v>
      </c>
      <c r="S496" s="111" t="s">
        <v>126</v>
      </c>
      <c r="T496" s="108">
        <v>1040202</v>
      </c>
      <c r="U496" s="108">
        <v>1560</v>
      </c>
      <c r="V496" s="108">
        <v>1366</v>
      </c>
      <c r="W496" s="108">
        <v>1</v>
      </c>
      <c r="X496" s="113">
        <v>2021</v>
      </c>
      <c r="Y496" s="113">
        <v>38</v>
      </c>
      <c r="Z496" s="113">
        <v>4</v>
      </c>
      <c r="AA496" s="114" t="s">
        <v>1393</v>
      </c>
      <c r="AB496" s="108">
        <v>823</v>
      </c>
      <c r="AC496" s="109" t="s">
        <v>1325</v>
      </c>
      <c r="AD496" s="300" t="s">
        <v>1412</v>
      </c>
      <c r="AE496" s="300" t="s">
        <v>1326</v>
      </c>
      <c r="AF496" s="301">
        <f>AE496-AD496</f>
        <v>9</v>
      </c>
      <c r="AG496" s="302">
        <f>IF(AI496="SI", 0,J496)</f>
        <v>57.16</v>
      </c>
      <c r="AH496" s="303">
        <f>AG496*AF496</f>
        <v>514.43999999999994</v>
      </c>
      <c r="AI496" s="304" t="s">
        <v>131</v>
      </c>
    </row>
    <row r="497" spans="1:35" x14ac:dyDescent="0.2">
      <c r="A497" s="108">
        <v>2021</v>
      </c>
      <c r="B497" s="108">
        <v>398</v>
      </c>
      <c r="C497" s="109" t="s">
        <v>1332</v>
      </c>
      <c r="D497" s="297" t="s">
        <v>1420</v>
      </c>
      <c r="E497" s="109" t="s">
        <v>1196</v>
      </c>
      <c r="F497" s="298" t="s">
        <v>1421</v>
      </c>
      <c r="G497" s="112">
        <v>138.99</v>
      </c>
      <c r="H497" s="112">
        <v>24.99</v>
      </c>
      <c r="I497" s="107" t="s">
        <v>121</v>
      </c>
      <c r="J497" s="112">
        <f>IF(I497="SI", G497-H497,G497)</f>
        <v>114.00000000000001</v>
      </c>
      <c r="K497" s="299" t="s">
        <v>432</v>
      </c>
      <c r="L497" s="108">
        <v>2021</v>
      </c>
      <c r="M497" s="108">
        <v>3763</v>
      </c>
      <c r="N497" s="109" t="s">
        <v>1172</v>
      </c>
      <c r="O497" s="111" t="s">
        <v>213</v>
      </c>
      <c r="P497" s="109" t="s">
        <v>214</v>
      </c>
      <c r="Q497" s="109" t="s">
        <v>214</v>
      </c>
      <c r="R497" s="108">
        <v>4</v>
      </c>
      <c r="S497" s="111" t="s">
        <v>126</v>
      </c>
      <c r="T497" s="108">
        <v>1100403</v>
      </c>
      <c r="U497" s="108">
        <v>4100</v>
      </c>
      <c r="V497" s="108">
        <v>1574</v>
      </c>
      <c r="W497" s="108">
        <v>2</v>
      </c>
      <c r="X497" s="113">
        <v>2021</v>
      </c>
      <c r="Y497" s="113">
        <v>120</v>
      </c>
      <c r="Z497" s="113">
        <v>0</v>
      </c>
      <c r="AA497" s="114" t="s">
        <v>1332</v>
      </c>
      <c r="AB497" s="108">
        <v>786</v>
      </c>
      <c r="AC497" s="109" t="s">
        <v>1332</v>
      </c>
      <c r="AD497" s="300" t="s">
        <v>1333</v>
      </c>
      <c r="AE497" s="300" t="s">
        <v>1334</v>
      </c>
      <c r="AF497" s="301">
        <f>AE497-AD497</f>
        <v>5</v>
      </c>
      <c r="AG497" s="302">
        <f>IF(AI497="SI", 0,J497)</f>
        <v>114.00000000000001</v>
      </c>
      <c r="AH497" s="303">
        <f>AG497*AF497</f>
        <v>570.00000000000011</v>
      </c>
      <c r="AI497" s="304" t="s">
        <v>131</v>
      </c>
    </row>
    <row r="498" spans="1:35" x14ac:dyDescent="0.2">
      <c r="A498" s="108">
        <v>2021</v>
      </c>
      <c r="B498" s="108">
        <v>399</v>
      </c>
      <c r="C498" s="109" t="s">
        <v>1332</v>
      </c>
      <c r="D498" s="297" t="s">
        <v>1422</v>
      </c>
      <c r="E498" s="109" t="s">
        <v>1351</v>
      </c>
      <c r="F498" s="298" t="s">
        <v>1423</v>
      </c>
      <c r="G498" s="112">
        <v>125</v>
      </c>
      <c r="H498" s="112">
        <v>22.54</v>
      </c>
      <c r="I498" s="107" t="s">
        <v>121</v>
      </c>
      <c r="J498" s="112">
        <f>IF(I498="SI", G498-H498,G498)</f>
        <v>102.46000000000001</v>
      </c>
      <c r="K498" s="299" t="s">
        <v>282</v>
      </c>
      <c r="L498" s="108">
        <v>2021</v>
      </c>
      <c r="M498" s="108">
        <v>3987</v>
      </c>
      <c r="N498" s="109" t="s">
        <v>1392</v>
      </c>
      <c r="O498" s="111" t="s">
        <v>240</v>
      </c>
      <c r="P498" s="109" t="s">
        <v>241</v>
      </c>
      <c r="Q498" s="109" t="s">
        <v>241</v>
      </c>
      <c r="R498" s="108">
        <v>1</v>
      </c>
      <c r="S498" s="111" t="s">
        <v>166</v>
      </c>
      <c r="T498" s="108">
        <v>1010203</v>
      </c>
      <c r="U498" s="108">
        <v>140</v>
      </c>
      <c r="V498" s="108">
        <v>1043</v>
      </c>
      <c r="W498" s="108">
        <v>2</v>
      </c>
      <c r="X498" s="113">
        <v>2021</v>
      </c>
      <c r="Y498" s="113">
        <v>346</v>
      </c>
      <c r="Z498" s="113">
        <v>0</v>
      </c>
      <c r="AA498" s="114" t="s">
        <v>1332</v>
      </c>
      <c r="AB498" s="108">
        <v>784</v>
      </c>
      <c r="AC498" s="109" t="s">
        <v>1332</v>
      </c>
      <c r="AD498" s="300" t="s">
        <v>1106</v>
      </c>
      <c r="AE498" s="300" t="s">
        <v>1334</v>
      </c>
      <c r="AF498" s="301">
        <f>AE498-AD498</f>
        <v>-8</v>
      </c>
      <c r="AG498" s="302">
        <f>IF(AI498="SI", 0,J498)</f>
        <v>102.46000000000001</v>
      </c>
      <c r="AH498" s="303">
        <f>AG498*AF498</f>
        <v>-819.68000000000006</v>
      </c>
      <c r="AI498" s="304" t="s">
        <v>131</v>
      </c>
    </row>
    <row r="499" spans="1:35" x14ac:dyDescent="0.2">
      <c r="A499" s="108">
        <v>2021</v>
      </c>
      <c r="B499" s="108">
        <v>400</v>
      </c>
      <c r="C499" s="109" t="s">
        <v>1332</v>
      </c>
      <c r="D499" s="297" t="s">
        <v>1424</v>
      </c>
      <c r="E499" s="109" t="s">
        <v>1196</v>
      </c>
      <c r="F499" s="298" t="s">
        <v>1425</v>
      </c>
      <c r="G499" s="112">
        <v>108.66</v>
      </c>
      <c r="H499" s="112">
        <v>19.66</v>
      </c>
      <c r="I499" s="107" t="s">
        <v>121</v>
      </c>
      <c r="J499" s="112">
        <f>IF(I499="SI", G499-H499,G499)</f>
        <v>89</v>
      </c>
      <c r="K499" s="299" t="s">
        <v>432</v>
      </c>
      <c r="L499" s="108">
        <v>2021</v>
      </c>
      <c r="M499" s="108">
        <v>3765</v>
      </c>
      <c r="N499" s="109" t="s">
        <v>1172</v>
      </c>
      <c r="O499" s="111" t="s">
        <v>213</v>
      </c>
      <c r="P499" s="109" t="s">
        <v>214</v>
      </c>
      <c r="Q499" s="109" t="s">
        <v>214</v>
      </c>
      <c r="R499" s="108">
        <v>2</v>
      </c>
      <c r="S499" s="111" t="s">
        <v>138</v>
      </c>
      <c r="T499" s="108">
        <v>1010503</v>
      </c>
      <c r="U499" s="108">
        <v>470</v>
      </c>
      <c r="V499" s="108">
        <v>1156</v>
      </c>
      <c r="W499" s="108">
        <v>2</v>
      </c>
      <c r="X499" s="113">
        <v>2021</v>
      </c>
      <c r="Y499" s="113">
        <v>350</v>
      </c>
      <c r="Z499" s="113">
        <v>0</v>
      </c>
      <c r="AA499" s="114" t="s">
        <v>1332</v>
      </c>
      <c r="AB499" s="108">
        <v>787</v>
      </c>
      <c r="AC499" s="109" t="s">
        <v>1332</v>
      </c>
      <c r="AD499" s="300" t="s">
        <v>1333</v>
      </c>
      <c r="AE499" s="300" t="s">
        <v>1334</v>
      </c>
      <c r="AF499" s="301">
        <f>AE499-AD499</f>
        <v>5</v>
      </c>
      <c r="AG499" s="302">
        <f>IF(AI499="SI", 0,J499)</f>
        <v>89</v>
      </c>
      <c r="AH499" s="303">
        <f>AG499*AF499</f>
        <v>445</v>
      </c>
      <c r="AI499" s="304" t="s">
        <v>131</v>
      </c>
    </row>
    <row r="500" spans="1:35" x14ac:dyDescent="0.2">
      <c r="A500" s="108">
        <v>2021</v>
      </c>
      <c r="B500" s="108">
        <v>401</v>
      </c>
      <c r="C500" s="109" t="s">
        <v>1332</v>
      </c>
      <c r="D500" s="297" t="s">
        <v>1426</v>
      </c>
      <c r="E500" s="109" t="s">
        <v>1196</v>
      </c>
      <c r="F500" s="298" t="s">
        <v>1427</v>
      </c>
      <c r="G500" s="112">
        <v>54.88</v>
      </c>
      <c r="H500" s="112">
        <v>9.8800000000000008</v>
      </c>
      <c r="I500" s="107" t="s">
        <v>121</v>
      </c>
      <c r="J500" s="112">
        <f>IF(I500="SI", G500-H500,G500)</f>
        <v>45</v>
      </c>
      <c r="K500" s="299" t="s">
        <v>432</v>
      </c>
      <c r="L500" s="108">
        <v>2021</v>
      </c>
      <c r="M500" s="108">
        <v>3760</v>
      </c>
      <c r="N500" s="109" t="s">
        <v>1172</v>
      </c>
      <c r="O500" s="111" t="s">
        <v>213</v>
      </c>
      <c r="P500" s="109" t="s">
        <v>214</v>
      </c>
      <c r="Q500" s="109" t="s">
        <v>214</v>
      </c>
      <c r="R500" s="108">
        <v>2</v>
      </c>
      <c r="S500" s="111" t="s">
        <v>138</v>
      </c>
      <c r="T500" s="108">
        <v>1010503</v>
      </c>
      <c r="U500" s="108">
        <v>470</v>
      </c>
      <c r="V500" s="108">
        <v>1156</v>
      </c>
      <c r="W500" s="108">
        <v>2</v>
      </c>
      <c r="X500" s="113">
        <v>2021</v>
      </c>
      <c r="Y500" s="113">
        <v>350</v>
      </c>
      <c r="Z500" s="113">
        <v>0</v>
      </c>
      <c r="AA500" s="114" t="s">
        <v>1332</v>
      </c>
      <c r="AB500" s="108">
        <v>788</v>
      </c>
      <c r="AC500" s="109" t="s">
        <v>1332</v>
      </c>
      <c r="AD500" s="300" t="s">
        <v>1333</v>
      </c>
      <c r="AE500" s="300" t="s">
        <v>1334</v>
      </c>
      <c r="AF500" s="301">
        <f>AE500-AD500</f>
        <v>5</v>
      </c>
      <c r="AG500" s="302">
        <f>IF(AI500="SI", 0,J500)</f>
        <v>45</v>
      </c>
      <c r="AH500" s="303">
        <f>AG500*AF500</f>
        <v>225</v>
      </c>
      <c r="AI500" s="304" t="s">
        <v>131</v>
      </c>
    </row>
    <row r="501" spans="1:35" x14ac:dyDescent="0.2">
      <c r="A501" s="108">
        <v>2021</v>
      </c>
      <c r="B501" s="108">
        <v>402</v>
      </c>
      <c r="C501" s="109" t="s">
        <v>1332</v>
      </c>
      <c r="D501" s="297" t="s">
        <v>1428</v>
      </c>
      <c r="E501" s="109" t="s">
        <v>1332</v>
      </c>
      <c r="F501" s="298" t="s">
        <v>284</v>
      </c>
      <c r="G501" s="112">
        <v>12876.83</v>
      </c>
      <c r="H501" s="112">
        <v>1170.6199999999999</v>
      </c>
      <c r="I501" s="107" t="s">
        <v>121</v>
      </c>
      <c r="J501" s="112">
        <f>IF(I501="SI", G501-H501,G501)</f>
        <v>11706.21</v>
      </c>
      <c r="K501" s="299" t="s">
        <v>125</v>
      </c>
      <c r="L501" s="108">
        <v>2021</v>
      </c>
      <c r="M501" s="108">
        <v>4210</v>
      </c>
      <c r="N501" s="109" t="s">
        <v>1332</v>
      </c>
      <c r="O501" s="111" t="s">
        <v>151</v>
      </c>
      <c r="P501" s="109" t="s">
        <v>152</v>
      </c>
      <c r="Q501" s="109" t="s">
        <v>125</v>
      </c>
      <c r="R501" s="108">
        <v>4</v>
      </c>
      <c r="S501" s="111" t="s">
        <v>126</v>
      </c>
      <c r="T501" s="108">
        <v>1090505</v>
      </c>
      <c r="U501" s="108">
        <v>3570</v>
      </c>
      <c r="V501" s="108">
        <v>1737</v>
      </c>
      <c r="W501" s="108">
        <v>99</v>
      </c>
      <c r="X501" s="113">
        <v>2021</v>
      </c>
      <c r="Y501" s="113">
        <v>58</v>
      </c>
      <c r="Z501" s="113">
        <v>0</v>
      </c>
      <c r="AA501" s="114" t="s">
        <v>1393</v>
      </c>
      <c r="AB501" s="108">
        <v>814</v>
      </c>
      <c r="AC501" s="109" t="s">
        <v>1325</v>
      </c>
      <c r="AD501" s="300" t="s">
        <v>1429</v>
      </c>
      <c r="AE501" s="300" t="s">
        <v>1326</v>
      </c>
      <c r="AF501" s="301">
        <f>AE501-AD501</f>
        <v>1</v>
      </c>
      <c r="AG501" s="302">
        <f>IF(AI501="SI", 0,J501)</f>
        <v>11706.21</v>
      </c>
      <c r="AH501" s="303">
        <f>AG501*AF501</f>
        <v>11706.21</v>
      </c>
      <c r="AI501" s="304" t="s">
        <v>131</v>
      </c>
    </row>
    <row r="502" spans="1:35" x14ac:dyDescent="0.2">
      <c r="A502" s="108">
        <v>2021</v>
      </c>
      <c r="B502" s="108">
        <v>403</v>
      </c>
      <c r="C502" s="109" t="s">
        <v>1332</v>
      </c>
      <c r="D502" s="297" t="s">
        <v>1430</v>
      </c>
      <c r="E502" s="109" t="s">
        <v>1318</v>
      </c>
      <c r="F502" s="298" t="s">
        <v>1431</v>
      </c>
      <c r="G502" s="112">
        <v>43057.99</v>
      </c>
      <c r="H502" s="112">
        <v>3914.36</v>
      </c>
      <c r="I502" s="107" t="s">
        <v>121</v>
      </c>
      <c r="J502" s="112">
        <f>IF(I502="SI", G502-H502,G502)</f>
        <v>39143.629999999997</v>
      </c>
      <c r="K502" s="299" t="s">
        <v>1215</v>
      </c>
      <c r="L502" s="108">
        <v>2021</v>
      </c>
      <c r="M502" s="108">
        <v>4195</v>
      </c>
      <c r="N502" s="109" t="s">
        <v>1307</v>
      </c>
      <c r="O502" s="111" t="s">
        <v>1216</v>
      </c>
      <c r="P502" s="109" t="s">
        <v>1217</v>
      </c>
      <c r="Q502" s="109" t="s">
        <v>125</v>
      </c>
      <c r="R502" s="108">
        <v>2</v>
      </c>
      <c r="S502" s="111" t="s">
        <v>138</v>
      </c>
      <c r="T502" s="108">
        <v>2010501</v>
      </c>
      <c r="U502" s="108">
        <v>6130</v>
      </c>
      <c r="V502" s="108">
        <v>3069</v>
      </c>
      <c r="W502" s="108">
        <v>99</v>
      </c>
      <c r="X502" s="113">
        <v>2021</v>
      </c>
      <c r="Y502" s="113">
        <v>32</v>
      </c>
      <c r="Z502" s="113">
        <v>1</v>
      </c>
      <c r="AA502" s="114" t="s">
        <v>1230</v>
      </c>
      <c r="AB502" s="108">
        <v>789</v>
      </c>
      <c r="AC502" s="109" t="s">
        <v>1332</v>
      </c>
      <c r="AD502" s="300" t="s">
        <v>1432</v>
      </c>
      <c r="AE502" s="300" t="s">
        <v>1334</v>
      </c>
      <c r="AF502" s="301">
        <f>AE502-AD502</f>
        <v>-22</v>
      </c>
      <c r="AG502" s="302">
        <f>IF(AI502="SI", 0,J502)</f>
        <v>39143.629999999997</v>
      </c>
      <c r="AH502" s="303">
        <f>AG502*AF502</f>
        <v>-861159.86</v>
      </c>
      <c r="AI502" s="304" t="s">
        <v>131</v>
      </c>
    </row>
    <row r="503" spans="1:35" x14ac:dyDescent="0.2">
      <c r="A503" s="108">
        <v>2021</v>
      </c>
      <c r="B503" s="108">
        <v>404</v>
      </c>
      <c r="C503" s="109" t="s">
        <v>1332</v>
      </c>
      <c r="D503" s="297" t="s">
        <v>1433</v>
      </c>
      <c r="E503" s="109" t="s">
        <v>1256</v>
      </c>
      <c r="F503" s="298" t="s">
        <v>1434</v>
      </c>
      <c r="G503" s="112">
        <v>4136.32</v>
      </c>
      <c r="H503" s="112">
        <v>745.9</v>
      </c>
      <c r="I503" s="107" t="s">
        <v>121</v>
      </c>
      <c r="J503" s="112">
        <f>IF(I503="SI", G503-H503,G503)</f>
        <v>3390.4199999999996</v>
      </c>
      <c r="K503" s="299" t="s">
        <v>1435</v>
      </c>
      <c r="L503" s="108">
        <v>2021</v>
      </c>
      <c r="M503" s="108">
        <v>4165</v>
      </c>
      <c r="N503" s="109" t="s">
        <v>1318</v>
      </c>
      <c r="O503" s="111" t="s">
        <v>185</v>
      </c>
      <c r="P503" s="109" t="s">
        <v>186</v>
      </c>
      <c r="Q503" s="109" t="s">
        <v>125</v>
      </c>
      <c r="R503" s="108">
        <v>2</v>
      </c>
      <c r="S503" s="111" t="s">
        <v>138</v>
      </c>
      <c r="T503" s="108">
        <v>2090101</v>
      </c>
      <c r="U503" s="108">
        <v>8530</v>
      </c>
      <c r="V503" s="108">
        <v>3503</v>
      </c>
      <c r="W503" s="108">
        <v>99</v>
      </c>
      <c r="X503" s="113">
        <v>2020</v>
      </c>
      <c r="Y503" s="113">
        <v>156</v>
      </c>
      <c r="Z503" s="113">
        <v>3</v>
      </c>
      <c r="AA503" s="114" t="s">
        <v>1358</v>
      </c>
      <c r="AB503" s="108">
        <v>791</v>
      </c>
      <c r="AC503" s="109" t="s">
        <v>1332</v>
      </c>
      <c r="AD503" s="300" t="s">
        <v>1405</v>
      </c>
      <c r="AE503" s="300" t="s">
        <v>1334</v>
      </c>
      <c r="AF503" s="301">
        <f>AE503-AD503</f>
        <v>-20</v>
      </c>
      <c r="AG503" s="302">
        <f>IF(AI503="SI", 0,J503)</f>
        <v>3390.4199999999996</v>
      </c>
      <c r="AH503" s="303">
        <f>AG503*AF503</f>
        <v>-67808.399999999994</v>
      </c>
      <c r="AI503" s="304" t="s">
        <v>131</v>
      </c>
    </row>
    <row r="504" spans="1:35" x14ac:dyDescent="0.2">
      <c r="A504" s="108">
        <v>2021</v>
      </c>
      <c r="B504" s="108">
        <v>404</v>
      </c>
      <c r="C504" s="109" t="s">
        <v>1332</v>
      </c>
      <c r="D504" s="297" t="s">
        <v>1433</v>
      </c>
      <c r="E504" s="109" t="s">
        <v>1256</v>
      </c>
      <c r="F504" s="298" t="s">
        <v>1434</v>
      </c>
      <c r="G504" s="112">
        <v>53266.94</v>
      </c>
      <c r="H504" s="112">
        <v>9605.51</v>
      </c>
      <c r="I504" s="107" t="s">
        <v>121</v>
      </c>
      <c r="J504" s="112">
        <f>IF(I504="SI", G504-H504,G504)</f>
        <v>43661.43</v>
      </c>
      <c r="K504" s="299" t="s">
        <v>1435</v>
      </c>
      <c r="L504" s="108">
        <v>2021</v>
      </c>
      <c r="M504" s="108">
        <v>4165</v>
      </c>
      <c r="N504" s="109" t="s">
        <v>1318</v>
      </c>
      <c r="O504" s="111" t="s">
        <v>185</v>
      </c>
      <c r="P504" s="109" t="s">
        <v>186</v>
      </c>
      <c r="Q504" s="109" t="s">
        <v>125</v>
      </c>
      <c r="R504" s="108">
        <v>2</v>
      </c>
      <c r="S504" s="111" t="s">
        <v>138</v>
      </c>
      <c r="T504" s="108">
        <v>2090101</v>
      </c>
      <c r="U504" s="108">
        <v>8530</v>
      </c>
      <c r="V504" s="108">
        <v>3503</v>
      </c>
      <c r="W504" s="108">
        <v>99</v>
      </c>
      <c r="X504" s="113">
        <v>2020</v>
      </c>
      <c r="Y504" s="113">
        <v>156</v>
      </c>
      <c r="Z504" s="113">
        <v>1</v>
      </c>
      <c r="AA504" s="114" t="s">
        <v>1358</v>
      </c>
      <c r="AB504" s="108">
        <v>790</v>
      </c>
      <c r="AC504" s="109" t="s">
        <v>1332</v>
      </c>
      <c r="AD504" s="300" t="s">
        <v>1405</v>
      </c>
      <c r="AE504" s="300" t="s">
        <v>1334</v>
      </c>
      <c r="AF504" s="301">
        <f>AE504-AD504</f>
        <v>-20</v>
      </c>
      <c r="AG504" s="302">
        <f>IF(AI504="SI", 0,J504)</f>
        <v>43661.43</v>
      </c>
      <c r="AH504" s="303">
        <f>AG504*AF504</f>
        <v>-873228.6</v>
      </c>
      <c r="AI504" s="304" t="s">
        <v>131</v>
      </c>
    </row>
    <row r="505" spans="1:35" x14ac:dyDescent="0.2">
      <c r="A505" s="108">
        <v>2021</v>
      </c>
      <c r="B505" s="108">
        <v>405</v>
      </c>
      <c r="C505" s="109" t="s">
        <v>1436</v>
      </c>
      <c r="D505" s="297" t="s">
        <v>256</v>
      </c>
      <c r="E505" s="109" t="s">
        <v>1289</v>
      </c>
      <c r="F505" s="298" t="s">
        <v>1437</v>
      </c>
      <c r="G505" s="112">
        <v>5408</v>
      </c>
      <c r="H505" s="112">
        <v>0</v>
      </c>
      <c r="I505" s="107" t="s">
        <v>131</v>
      </c>
      <c r="J505" s="112">
        <f>IF(I505="SI", G505-H505,G505)</f>
        <v>5408</v>
      </c>
      <c r="K505" s="299" t="s">
        <v>1438</v>
      </c>
      <c r="L505" s="108">
        <v>2021</v>
      </c>
      <c r="M505" s="108">
        <v>4162</v>
      </c>
      <c r="N505" s="109" t="s">
        <v>1318</v>
      </c>
      <c r="O505" s="111" t="s">
        <v>1076</v>
      </c>
      <c r="P505" s="109" t="s">
        <v>1077</v>
      </c>
      <c r="Q505" s="109" t="s">
        <v>1078</v>
      </c>
      <c r="R505" s="108">
        <v>2</v>
      </c>
      <c r="S505" s="111" t="s">
        <v>138</v>
      </c>
      <c r="T505" s="108">
        <v>2090101</v>
      </c>
      <c r="U505" s="108">
        <v>8530</v>
      </c>
      <c r="V505" s="108">
        <v>3503</v>
      </c>
      <c r="W505" s="108">
        <v>99</v>
      </c>
      <c r="X505" s="113">
        <v>2020</v>
      </c>
      <c r="Y505" s="113">
        <v>156</v>
      </c>
      <c r="Z505" s="113">
        <v>2</v>
      </c>
      <c r="AA505" s="114" t="s">
        <v>1359</v>
      </c>
      <c r="AB505" s="108">
        <v>797</v>
      </c>
      <c r="AC505" s="109" t="s">
        <v>1324</v>
      </c>
      <c r="AD505" s="300" t="s">
        <v>1405</v>
      </c>
      <c r="AE505" s="300" t="s">
        <v>1439</v>
      </c>
      <c r="AF505" s="301">
        <f>AE505-AD505</f>
        <v>-2</v>
      </c>
      <c r="AG505" s="302">
        <f>IF(AI505="SI", 0,J505)</f>
        <v>5408</v>
      </c>
      <c r="AH505" s="303">
        <f>AG505*AF505</f>
        <v>-10816</v>
      </c>
      <c r="AI505" s="304" t="s">
        <v>131</v>
      </c>
    </row>
    <row r="506" spans="1:35" x14ac:dyDescent="0.2">
      <c r="A506" s="108">
        <v>2021</v>
      </c>
      <c r="B506" s="108">
        <v>406</v>
      </c>
      <c r="C506" s="109" t="s">
        <v>1105</v>
      </c>
      <c r="D506" s="297" t="s">
        <v>1440</v>
      </c>
      <c r="E506" s="109" t="s">
        <v>1355</v>
      </c>
      <c r="F506" s="298" t="s">
        <v>1441</v>
      </c>
      <c r="G506" s="112">
        <v>161.13</v>
      </c>
      <c r="H506" s="112">
        <v>29.13</v>
      </c>
      <c r="I506" s="107" t="s">
        <v>121</v>
      </c>
      <c r="J506" s="112">
        <f>IF(I506="SI", G506-H506,G506)</f>
        <v>132</v>
      </c>
      <c r="K506" s="299" t="s">
        <v>432</v>
      </c>
      <c r="L506" s="108">
        <v>2021</v>
      </c>
      <c r="M506" s="108">
        <v>4309</v>
      </c>
      <c r="N506" s="109" t="s">
        <v>1334</v>
      </c>
      <c r="O506" s="111" t="s">
        <v>213</v>
      </c>
      <c r="P506" s="109" t="s">
        <v>214</v>
      </c>
      <c r="Q506" s="109" t="s">
        <v>214</v>
      </c>
      <c r="R506" s="108">
        <v>4</v>
      </c>
      <c r="S506" s="111" t="s">
        <v>126</v>
      </c>
      <c r="T506" s="108">
        <v>1050103</v>
      </c>
      <c r="U506" s="108">
        <v>2010</v>
      </c>
      <c r="V506" s="108">
        <v>1476</v>
      </c>
      <c r="W506" s="108">
        <v>2</v>
      </c>
      <c r="X506" s="113">
        <v>2021</v>
      </c>
      <c r="Y506" s="113">
        <v>362</v>
      </c>
      <c r="Z506" s="113">
        <v>0</v>
      </c>
      <c r="AA506" s="114" t="s">
        <v>1393</v>
      </c>
      <c r="AB506" s="108">
        <v>820</v>
      </c>
      <c r="AC506" s="109" t="s">
        <v>1325</v>
      </c>
      <c r="AD506" s="300" t="s">
        <v>1442</v>
      </c>
      <c r="AE506" s="300" t="s">
        <v>1326</v>
      </c>
      <c r="AF506" s="301">
        <f>AE506-AD506</f>
        <v>-5</v>
      </c>
      <c r="AG506" s="302">
        <f>IF(AI506="SI", 0,J506)</f>
        <v>132</v>
      </c>
      <c r="AH506" s="303">
        <f>AG506*AF506</f>
        <v>-660</v>
      </c>
      <c r="AI506" s="304" t="s">
        <v>131</v>
      </c>
    </row>
    <row r="507" spans="1:35" x14ac:dyDescent="0.2">
      <c r="A507" s="108">
        <v>2021</v>
      </c>
      <c r="B507" s="108">
        <v>407</v>
      </c>
      <c r="C507" s="109" t="s">
        <v>1105</v>
      </c>
      <c r="D507" s="297" t="s">
        <v>1443</v>
      </c>
      <c r="E507" s="109" t="s">
        <v>1355</v>
      </c>
      <c r="F507" s="298" t="s">
        <v>1444</v>
      </c>
      <c r="G507" s="112">
        <v>69.59</v>
      </c>
      <c r="H507" s="112">
        <v>12.59</v>
      </c>
      <c r="I507" s="107" t="s">
        <v>121</v>
      </c>
      <c r="J507" s="112">
        <f>IF(I507="SI", G507-H507,G507)</f>
        <v>57</v>
      </c>
      <c r="K507" s="299" t="s">
        <v>432</v>
      </c>
      <c r="L507" s="108">
        <v>2021</v>
      </c>
      <c r="M507" s="108">
        <v>4304</v>
      </c>
      <c r="N507" s="109" t="s">
        <v>1334</v>
      </c>
      <c r="O507" s="111" t="s">
        <v>213</v>
      </c>
      <c r="P507" s="109" t="s">
        <v>214</v>
      </c>
      <c r="Q507" s="109" t="s">
        <v>214</v>
      </c>
      <c r="R507" s="108">
        <v>4</v>
      </c>
      <c r="S507" s="111" t="s">
        <v>126</v>
      </c>
      <c r="T507" s="108">
        <v>1040203</v>
      </c>
      <c r="U507" s="108">
        <v>1570</v>
      </c>
      <c r="V507" s="108">
        <v>1366</v>
      </c>
      <c r="W507" s="108">
        <v>2</v>
      </c>
      <c r="X507" s="113">
        <v>2021</v>
      </c>
      <c r="Y507" s="113">
        <v>364</v>
      </c>
      <c r="Z507" s="113">
        <v>0</v>
      </c>
      <c r="AA507" s="114" t="s">
        <v>1393</v>
      </c>
      <c r="AB507" s="108">
        <v>819</v>
      </c>
      <c r="AC507" s="109" t="s">
        <v>1325</v>
      </c>
      <c r="AD507" s="300" t="s">
        <v>1442</v>
      </c>
      <c r="AE507" s="300" t="s">
        <v>1326</v>
      </c>
      <c r="AF507" s="301">
        <f>AE507-AD507</f>
        <v>-5</v>
      </c>
      <c r="AG507" s="302">
        <f>IF(AI507="SI", 0,J507)</f>
        <v>57</v>
      </c>
      <c r="AH507" s="303">
        <f>AG507*AF507</f>
        <v>-285</v>
      </c>
      <c r="AI507" s="304" t="s">
        <v>131</v>
      </c>
    </row>
    <row r="508" spans="1:35" x14ac:dyDescent="0.2">
      <c r="A508" s="108">
        <v>2021</v>
      </c>
      <c r="B508" s="108">
        <v>408</v>
      </c>
      <c r="C508" s="109" t="s">
        <v>1105</v>
      </c>
      <c r="D508" s="297" t="s">
        <v>1445</v>
      </c>
      <c r="E508" s="109" t="s">
        <v>1355</v>
      </c>
      <c r="F508" s="298" t="s">
        <v>1446</v>
      </c>
      <c r="G508" s="112">
        <v>14.45</v>
      </c>
      <c r="H508" s="112">
        <v>2.4500000000000002</v>
      </c>
      <c r="I508" s="107" t="s">
        <v>121</v>
      </c>
      <c r="J508" s="112">
        <f>IF(I508="SI", G508-H508,G508)</f>
        <v>12</v>
      </c>
      <c r="K508" s="299" t="s">
        <v>432</v>
      </c>
      <c r="L508" s="108">
        <v>2021</v>
      </c>
      <c r="M508" s="108">
        <v>4308</v>
      </c>
      <c r="N508" s="109" t="s">
        <v>1334</v>
      </c>
      <c r="O508" s="111" t="s">
        <v>213</v>
      </c>
      <c r="P508" s="109" t="s">
        <v>214</v>
      </c>
      <c r="Q508" s="109" t="s">
        <v>214</v>
      </c>
      <c r="R508" s="108">
        <v>1</v>
      </c>
      <c r="S508" s="111" t="s">
        <v>166</v>
      </c>
      <c r="T508" s="108">
        <v>1010203</v>
      </c>
      <c r="U508" s="108">
        <v>140</v>
      </c>
      <c r="V508" s="108">
        <v>1043</v>
      </c>
      <c r="W508" s="108">
        <v>2</v>
      </c>
      <c r="X508" s="113">
        <v>2021</v>
      </c>
      <c r="Y508" s="113">
        <v>133</v>
      </c>
      <c r="Z508" s="113">
        <v>0</v>
      </c>
      <c r="AA508" s="114" t="s">
        <v>1393</v>
      </c>
      <c r="AB508" s="108">
        <v>816</v>
      </c>
      <c r="AC508" s="109" t="s">
        <v>1325</v>
      </c>
      <c r="AD508" s="300" t="s">
        <v>1442</v>
      </c>
      <c r="AE508" s="300" t="s">
        <v>1326</v>
      </c>
      <c r="AF508" s="301">
        <f>AE508-AD508</f>
        <v>-5</v>
      </c>
      <c r="AG508" s="302">
        <f>IF(AI508="SI", 0,J508)</f>
        <v>12</v>
      </c>
      <c r="AH508" s="303">
        <f>AG508*AF508</f>
        <v>-60</v>
      </c>
      <c r="AI508" s="304" t="s">
        <v>131</v>
      </c>
    </row>
    <row r="509" spans="1:35" x14ac:dyDescent="0.2">
      <c r="A509" s="108">
        <v>2021</v>
      </c>
      <c r="B509" s="108">
        <v>409</v>
      </c>
      <c r="C509" s="109" t="s">
        <v>1105</v>
      </c>
      <c r="D509" s="297" t="s">
        <v>1447</v>
      </c>
      <c r="E509" s="109" t="s">
        <v>1355</v>
      </c>
      <c r="F509" s="298" t="s">
        <v>1448</v>
      </c>
      <c r="G509" s="112">
        <v>54.9</v>
      </c>
      <c r="H509" s="112">
        <v>9.9</v>
      </c>
      <c r="I509" s="107" t="s">
        <v>121</v>
      </c>
      <c r="J509" s="112">
        <f>IF(I509="SI", G509-H509,G509)</f>
        <v>45</v>
      </c>
      <c r="K509" s="299" t="s">
        <v>432</v>
      </c>
      <c r="L509" s="108">
        <v>2021</v>
      </c>
      <c r="M509" s="108">
        <v>4312</v>
      </c>
      <c r="N509" s="109" t="s">
        <v>1334</v>
      </c>
      <c r="O509" s="111" t="s">
        <v>213</v>
      </c>
      <c r="P509" s="109" t="s">
        <v>214</v>
      </c>
      <c r="Q509" s="109" t="s">
        <v>214</v>
      </c>
      <c r="R509" s="108">
        <v>4</v>
      </c>
      <c r="S509" s="111" t="s">
        <v>126</v>
      </c>
      <c r="T509" s="108">
        <v>1040103</v>
      </c>
      <c r="U509" s="108">
        <v>1460</v>
      </c>
      <c r="V509" s="108">
        <v>1346</v>
      </c>
      <c r="W509" s="108">
        <v>2</v>
      </c>
      <c r="X509" s="113">
        <v>2021</v>
      </c>
      <c r="Y509" s="113">
        <v>150</v>
      </c>
      <c r="Z509" s="113">
        <v>0</v>
      </c>
      <c r="AA509" s="114" t="s">
        <v>1393</v>
      </c>
      <c r="AB509" s="108">
        <v>817</v>
      </c>
      <c r="AC509" s="109" t="s">
        <v>1325</v>
      </c>
      <c r="AD509" s="300" t="s">
        <v>1442</v>
      </c>
      <c r="AE509" s="300" t="s">
        <v>1326</v>
      </c>
      <c r="AF509" s="301">
        <f>AE509-AD509</f>
        <v>-5</v>
      </c>
      <c r="AG509" s="302">
        <f>IF(AI509="SI", 0,J509)</f>
        <v>45</v>
      </c>
      <c r="AH509" s="303">
        <f>AG509*AF509</f>
        <v>-225</v>
      </c>
      <c r="AI509" s="304" t="s">
        <v>131</v>
      </c>
    </row>
    <row r="510" spans="1:35" x14ac:dyDescent="0.2">
      <c r="A510" s="108">
        <v>2021</v>
      </c>
      <c r="B510" s="108">
        <v>410</v>
      </c>
      <c r="C510" s="109" t="s">
        <v>1105</v>
      </c>
      <c r="D510" s="297" t="s">
        <v>1449</v>
      </c>
      <c r="E510" s="109" t="s">
        <v>1355</v>
      </c>
      <c r="F510" s="298" t="s">
        <v>1450</v>
      </c>
      <c r="G510" s="112">
        <v>18.86</v>
      </c>
      <c r="H510" s="112">
        <v>2.86</v>
      </c>
      <c r="I510" s="107" t="s">
        <v>121</v>
      </c>
      <c r="J510" s="112">
        <f>IF(I510="SI", G510-H510,G510)</f>
        <v>16</v>
      </c>
      <c r="K510" s="299" t="s">
        <v>432</v>
      </c>
      <c r="L510" s="108">
        <v>2021</v>
      </c>
      <c r="M510" s="108">
        <v>4310</v>
      </c>
      <c r="N510" s="109" t="s">
        <v>1334</v>
      </c>
      <c r="O510" s="111" t="s">
        <v>213</v>
      </c>
      <c r="P510" s="109" t="s">
        <v>214</v>
      </c>
      <c r="Q510" s="109" t="s">
        <v>214</v>
      </c>
      <c r="R510" s="108">
        <v>1</v>
      </c>
      <c r="S510" s="111" t="s">
        <v>166</v>
      </c>
      <c r="T510" s="108">
        <v>1010203</v>
      </c>
      <c r="U510" s="108">
        <v>140</v>
      </c>
      <c r="V510" s="108">
        <v>1043</v>
      </c>
      <c r="W510" s="108">
        <v>2</v>
      </c>
      <c r="X510" s="113">
        <v>2021</v>
      </c>
      <c r="Y510" s="113">
        <v>133</v>
      </c>
      <c r="Z510" s="113">
        <v>0</v>
      </c>
      <c r="AA510" s="114" t="s">
        <v>1324</v>
      </c>
      <c r="AB510" s="108">
        <v>832</v>
      </c>
      <c r="AC510" s="109" t="s">
        <v>1325</v>
      </c>
      <c r="AD510" s="300" t="s">
        <v>1442</v>
      </c>
      <c r="AE510" s="300" t="s">
        <v>1326</v>
      </c>
      <c r="AF510" s="301">
        <f>AE510-AD510</f>
        <v>-5</v>
      </c>
      <c r="AG510" s="302">
        <f>IF(AI510="SI", 0,J510)</f>
        <v>16</v>
      </c>
      <c r="AH510" s="303">
        <f>AG510*AF510</f>
        <v>-80</v>
      </c>
      <c r="AI510" s="304" t="s">
        <v>131</v>
      </c>
    </row>
    <row r="511" spans="1:35" x14ac:dyDescent="0.2">
      <c r="A511" s="108">
        <v>2021</v>
      </c>
      <c r="B511" s="108">
        <v>411</v>
      </c>
      <c r="C511" s="109" t="s">
        <v>1105</v>
      </c>
      <c r="D511" s="297" t="s">
        <v>1451</v>
      </c>
      <c r="E511" s="109" t="s">
        <v>1355</v>
      </c>
      <c r="F511" s="298" t="s">
        <v>1452</v>
      </c>
      <c r="G511" s="112">
        <v>14.45</v>
      </c>
      <c r="H511" s="112">
        <v>2.4500000000000002</v>
      </c>
      <c r="I511" s="107" t="s">
        <v>121</v>
      </c>
      <c r="J511" s="112">
        <f>IF(I511="SI", G511-H511,G511)</f>
        <v>12</v>
      </c>
      <c r="K511" s="299" t="s">
        <v>432</v>
      </c>
      <c r="L511" s="108">
        <v>2021</v>
      </c>
      <c r="M511" s="108">
        <v>4307</v>
      </c>
      <c r="N511" s="109" t="s">
        <v>1334</v>
      </c>
      <c r="O511" s="111" t="s">
        <v>213</v>
      </c>
      <c r="P511" s="109" t="s">
        <v>214</v>
      </c>
      <c r="Q511" s="109" t="s">
        <v>214</v>
      </c>
      <c r="R511" s="108">
        <v>4</v>
      </c>
      <c r="S511" s="111" t="s">
        <v>126</v>
      </c>
      <c r="T511" s="108">
        <v>1050103</v>
      </c>
      <c r="U511" s="108">
        <v>2010</v>
      </c>
      <c r="V511" s="108">
        <v>1476</v>
      </c>
      <c r="W511" s="108">
        <v>2</v>
      </c>
      <c r="X511" s="113">
        <v>2021</v>
      </c>
      <c r="Y511" s="113">
        <v>362</v>
      </c>
      <c r="Z511" s="113">
        <v>0</v>
      </c>
      <c r="AA511" s="114" t="s">
        <v>1324</v>
      </c>
      <c r="AB511" s="108">
        <v>833</v>
      </c>
      <c r="AC511" s="109" t="s">
        <v>1325</v>
      </c>
      <c r="AD511" s="300" t="s">
        <v>1442</v>
      </c>
      <c r="AE511" s="300" t="s">
        <v>1326</v>
      </c>
      <c r="AF511" s="301">
        <f>AE511-AD511</f>
        <v>-5</v>
      </c>
      <c r="AG511" s="302">
        <f>IF(AI511="SI", 0,J511)</f>
        <v>12</v>
      </c>
      <c r="AH511" s="303">
        <f>AG511*AF511</f>
        <v>-60</v>
      </c>
      <c r="AI511" s="304" t="s">
        <v>131</v>
      </c>
    </row>
    <row r="512" spans="1:35" x14ac:dyDescent="0.2">
      <c r="A512" s="108">
        <v>2021</v>
      </c>
      <c r="B512" s="108">
        <v>412</v>
      </c>
      <c r="C512" s="109" t="s">
        <v>1105</v>
      </c>
      <c r="D512" s="297" t="s">
        <v>1453</v>
      </c>
      <c r="E512" s="109" t="s">
        <v>1355</v>
      </c>
      <c r="F512" s="298" t="s">
        <v>1454</v>
      </c>
      <c r="G512" s="112">
        <v>69.67</v>
      </c>
      <c r="H512" s="112">
        <v>12.67</v>
      </c>
      <c r="I512" s="107" t="s">
        <v>121</v>
      </c>
      <c r="J512" s="112">
        <f>IF(I512="SI", G512-H512,G512)</f>
        <v>57</v>
      </c>
      <c r="K512" s="299" t="s">
        <v>432</v>
      </c>
      <c r="L512" s="108">
        <v>2021</v>
      </c>
      <c r="M512" s="108">
        <v>4305</v>
      </c>
      <c r="N512" s="109" t="s">
        <v>1334</v>
      </c>
      <c r="O512" s="111" t="s">
        <v>213</v>
      </c>
      <c r="P512" s="109" t="s">
        <v>214</v>
      </c>
      <c r="Q512" s="109" t="s">
        <v>214</v>
      </c>
      <c r="R512" s="108">
        <v>1</v>
      </c>
      <c r="S512" s="111" t="s">
        <v>166</v>
      </c>
      <c r="T512" s="108">
        <v>1010203</v>
      </c>
      <c r="U512" s="108">
        <v>140</v>
      </c>
      <c r="V512" s="108">
        <v>1043</v>
      </c>
      <c r="W512" s="108">
        <v>2</v>
      </c>
      <c r="X512" s="113">
        <v>2021</v>
      </c>
      <c r="Y512" s="113">
        <v>133</v>
      </c>
      <c r="Z512" s="113">
        <v>0</v>
      </c>
      <c r="AA512" s="114" t="s">
        <v>1324</v>
      </c>
      <c r="AB512" s="108">
        <v>832</v>
      </c>
      <c r="AC512" s="109" t="s">
        <v>1325</v>
      </c>
      <c r="AD512" s="300" t="s">
        <v>1442</v>
      </c>
      <c r="AE512" s="300" t="s">
        <v>1326</v>
      </c>
      <c r="AF512" s="301">
        <f>AE512-AD512</f>
        <v>-5</v>
      </c>
      <c r="AG512" s="302">
        <f>IF(AI512="SI", 0,J512)</f>
        <v>57</v>
      </c>
      <c r="AH512" s="303">
        <f>AG512*AF512</f>
        <v>-285</v>
      </c>
      <c r="AI512" s="304" t="s">
        <v>131</v>
      </c>
    </row>
    <row r="513" spans="1:35" x14ac:dyDescent="0.2">
      <c r="A513" s="108">
        <v>2021</v>
      </c>
      <c r="B513" s="108">
        <v>413</v>
      </c>
      <c r="C513" s="109" t="s">
        <v>1105</v>
      </c>
      <c r="D513" s="297" t="s">
        <v>1455</v>
      </c>
      <c r="E513" s="109" t="s">
        <v>1291</v>
      </c>
      <c r="F513" s="298" t="s">
        <v>1456</v>
      </c>
      <c r="G513" s="112">
        <v>126.89</v>
      </c>
      <c r="H513" s="112">
        <v>22.88</v>
      </c>
      <c r="I513" s="107" t="s">
        <v>121</v>
      </c>
      <c r="J513" s="112">
        <f>IF(I513="SI", G513-H513,G513)</f>
        <v>104.01</v>
      </c>
      <c r="K513" s="299" t="s">
        <v>247</v>
      </c>
      <c r="L513" s="108">
        <v>2021</v>
      </c>
      <c r="M513" s="108">
        <v>4234</v>
      </c>
      <c r="N513" s="109" t="s">
        <v>1457</v>
      </c>
      <c r="O513" s="111" t="s">
        <v>248</v>
      </c>
      <c r="P513" s="109" t="s">
        <v>249</v>
      </c>
      <c r="Q513" s="109" t="s">
        <v>125</v>
      </c>
      <c r="R513" s="108">
        <v>1</v>
      </c>
      <c r="S513" s="111" t="s">
        <v>166</v>
      </c>
      <c r="T513" s="108">
        <v>1010203</v>
      </c>
      <c r="U513" s="108">
        <v>140</v>
      </c>
      <c r="V513" s="108">
        <v>1043</v>
      </c>
      <c r="W513" s="108">
        <v>2</v>
      </c>
      <c r="X513" s="113">
        <v>2021</v>
      </c>
      <c r="Y513" s="113">
        <v>348</v>
      </c>
      <c r="Z513" s="113">
        <v>0</v>
      </c>
      <c r="AA513" s="114" t="s">
        <v>1324</v>
      </c>
      <c r="AB513" s="108">
        <v>830</v>
      </c>
      <c r="AC513" s="109" t="s">
        <v>1325</v>
      </c>
      <c r="AD513" s="300" t="s">
        <v>1326</v>
      </c>
      <c r="AE513" s="300" t="s">
        <v>1326</v>
      </c>
      <c r="AF513" s="301">
        <f>AE513-AD513</f>
        <v>0</v>
      </c>
      <c r="AG513" s="302">
        <f>IF(AI513="SI", 0,J513)</f>
        <v>104.01</v>
      </c>
      <c r="AH513" s="303">
        <f>AG513*AF513</f>
        <v>0</v>
      </c>
      <c r="AI513" s="304" t="s">
        <v>131</v>
      </c>
    </row>
    <row r="514" spans="1:35" x14ac:dyDescent="0.2">
      <c r="A514" s="108">
        <v>2021</v>
      </c>
      <c r="B514" s="108">
        <v>414</v>
      </c>
      <c r="C514" s="109" t="s">
        <v>1105</v>
      </c>
      <c r="D514" s="297" t="s">
        <v>1458</v>
      </c>
      <c r="E514" s="109" t="s">
        <v>1291</v>
      </c>
      <c r="F514" s="298" t="s">
        <v>1456</v>
      </c>
      <c r="G514" s="112">
        <v>147.58000000000001</v>
      </c>
      <c r="H514" s="112">
        <v>26.61</v>
      </c>
      <c r="I514" s="107" t="s">
        <v>121</v>
      </c>
      <c r="J514" s="112">
        <f>IF(I514="SI", G514-H514,G514)</f>
        <v>120.97000000000001</v>
      </c>
      <c r="K514" s="299" t="s">
        <v>1459</v>
      </c>
      <c r="L514" s="108">
        <v>2021</v>
      </c>
      <c r="M514" s="108">
        <v>4239</v>
      </c>
      <c r="N514" s="109" t="s">
        <v>1457</v>
      </c>
      <c r="O514" s="111" t="s">
        <v>248</v>
      </c>
      <c r="P514" s="109" t="s">
        <v>249</v>
      </c>
      <c r="Q514" s="109" t="s">
        <v>125</v>
      </c>
      <c r="R514" s="108">
        <v>4</v>
      </c>
      <c r="S514" s="111" t="s">
        <v>126</v>
      </c>
      <c r="T514" s="108">
        <v>1040203</v>
      </c>
      <c r="U514" s="108">
        <v>1570</v>
      </c>
      <c r="V514" s="108">
        <v>1366</v>
      </c>
      <c r="W514" s="108">
        <v>2</v>
      </c>
      <c r="X514" s="113">
        <v>2021</v>
      </c>
      <c r="Y514" s="113">
        <v>153</v>
      </c>
      <c r="Z514" s="113">
        <v>0</v>
      </c>
      <c r="AA514" s="114" t="s">
        <v>1393</v>
      </c>
      <c r="AB514" s="108">
        <v>815</v>
      </c>
      <c r="AC514" s="109" t="s">
        <v>1325</v>
      </c>
      <c r="AD514" s="300" t="s">
        <v>1460</v>
      </c>
      <c r="AE514" s="300" t="s">
        <v>1326</v>
      </c>
      <c r="AF514" s="301">
        <f>AE514-AD514</f>
        <v>-1</v>
      </c>
      <c r="AG514" s="302">
        <f>IF(AI514="SI", 0,J514)</f>
        <v>120.97000000000001</v>
      </c>
      <c r="AH514" s="303">
        <f>AG514*AF514</f>
        <v>-120.97000000000001</v>
      </c>
      <c r="AI514" s="304" t="s">
        <v>131</v>
      </c>
    </row>
    <row r="515" spans="1:35" x14ac:dyDescent="0.2">
      <c r="A515" s="108">
        <v>2021</v>
      </c>
      <c r="B515" s="108">
        <v>415</v>
      </c>
      <c r="C515" s="109" t="s">
        <v>1105</v>
      </c>
      <c r="D515" s="297" t="s">
        <v>1461</v>
      </c>
      <c r="E515" s="109" t="s">
        <v>1291</v>
      </c>
      <c r="F515" s="298" t="s">
        <v>1456</v>
      </c>
      <c r="G515" s="112">
        <v>82.96</v>
      </c>
      <c r="H515" s="112">
        <v>14.96</v>
      </c>
      <c r="I515" s="107" t="s">
        <v>121</v>
      </c>
      <c r="J515" s="112">
        <f>IF(I515="SI", G515-H515,G515)</f>
        <v>68</v>
      </c>
      <c r="K515" s="299" t="s">
        <v>1459</v>
      </c>
      <c r="L515" s="108">
        <v>2021</v>
      </c>
      <c r="M515" s="108">
        <v>4236</v>
      </c>
      <c r="N515" s="109" t="s">
        <v>1457</v>
      </c>
      <c r="O515" s="111" t="s">
        <v>248</v>
      </c>
      <c r="P515" s="109" t="s">
        <v>249</v>
      </c>
      <c r="Q515" s="109" t="s">
        <v>125</v>
      </c>
      <c r="R515" s="108">
        <v>4</v>
      </c>
      <c r="S515" s="111" t="s">
        <v>126</v>
      </c>
      <c r="T515" s="108">
        <v>1040203</v>
      </c>
      <c r="U515" s="108">
        <v>1570</v>
      </c>
      <c r="V515" s="108">
        <v>1366</v>
      </c>
      <c r="W515" s="108">
        <v>2</v>
      </c>
      <c r="X515" s="113">
        <v>2021</v>
      </c>
      <c r="Y515" s="113">
        <v>153</v>
      </c>
      <c r="Z515" s="113">
        <v>0</v>
      </c>
      <c r="AA515" s="114" t="s">
        <v>1393</v>
      </c>
      <c r="AB515" s="108">
        <v>815</v>
      </c>
      <c r="AC515" s="109" t="s">
        <v>1325</v>
      </c>
      <c r="AD515" s="300" t="s">
        <v>1460</v>
      </c>
      <c r="AE515" s="300" t="s">
        <v>1326</v>
      </c>
      <c r="AF515" s="301">
        <f>AE515-AD515</f>
        <v>-1</v>
      </c>
      <c r="AG515" s="302">
        <f>IF(AI515="SI", 0,J515)</f>
        <v>68</v>
      </c>
      <c r="AH515" s="303">
        <f>AG515*AF515</f>
        <v>-68</v>
      </c>
      <c r="AI515" s="304" t="s">
        <v>131</v>
      </c>
    </row>
    <row r="516" spans="1:35" x14ac:dyDescent="0.2">
      <c r="A516" s="108">
        <v>2021</v>
      </c>
      <c r="B516" s="108">
        <v>416</v>
      </c>
      <c r="C516" s="109" t="s">
        <v>1105</v>
      </c>
      <c r="D516" s="297" t="s">
        <v>1462</v>
      </c>
      <c r="E516" s="109" t="s">
        <v>1291</v>
      </c>
      <c r="F516" s="298" t="s">
        <v>1456</v>
      </c>
      <c r="G516" s="112">
        <v>331.77</v>
      </c>
      <c r="H516" s="112">
        <v>59.83</v>
      </c>
      <c r="I516" s="107" t="s">
        <v>121</v>
      </c>
      <c r="J516" s="112">
        <f>IF(I516="SI", G516-H516,G516)</f>
        <v>271.94</v>
      </c>
      <c r="K516" s="299" t="s">
        <v>247</v>
      </c>
      <c r="L516" s="108">
        <v>2021</v>
      </c>
      <c r="M516" s="108">
        <v>4238</v>
      </c>
      <c r="N516" s="109" t="s">
        <v>1457</v>
      </c>
      <c r="O516" s="111" t="s">
        <v>248</v>
      </c>
      <c r="P516" s="109" t="s">
        <v>249</v>
      </c>
      <c r="Q516" s="109" t="s">
        <v>125</v>
      </c>
      <c r="R516" s="108">
        <v>1</v>
      </c>
      <c r="S516" s="111" t="s">
        <v>166</v>
      </c>
      <c r="T516" s="108">
        <v>1010203</v>
      </c>
      <c r="U516" s="108">
        <v>140</v>
      </c>
      <c r="V516" s="108">
        <v>1043</v>
      </c>
      <c r="W516" s="108">
        <v>2</v>
      </c>
      <c r="X516" s="113">
        <v>2021</v>
      </c>
      <c r="Y516" s="113">
        <v>348</v>
      </c>
      <c r="Z516" s="113">
        <v>0</v>
      </c>
      <c r="AA516" s="114" t="s">
        <v>1324</v>
      </c>
      <c r="AB516" s="108">
        <v>830</v>
      </c>
      <c r="AC516" s="109" t="s">
        <v>1325</v>
      </c>
      <c r="AD516" s="300" t="s">
        <v>1460</v>
      </c>
      <c r="AE516" s="300" t="s">
        <v>1326</v>
      </c>
      <c r="AF516" s="301">
        <f>AE516-AD516</f>
        <v>-1</v>
      </c>
      <c r="AG516" s="302">
        <f>IF(AI516="SI", 0,J516)</f>
        <v>271.94</v>
      </c>
      <c r="AH516" s="303">
        <f>AG516*AF516</f>
        <v>-271.94</v>
      </c>
      <c r="AI516" s="304" t="s">
        <v>131</v>
      </c>
    </row>
    <row r="517" spans="1:35" x14ac:dyDescent="0.2">
      <c r="A517" s="108">
        <v>2021</v>
      </c>
      <c r="B517" s="108">
        <v>417</v>
      </c>
      <c r="C517" s="109" t="s">
        <v>1105</v>
      </c>
      <c r="D517" s="297" t="s">
        <v>1463</v>
      </c>
      <c r="E517" s="109" t="s">
        <v>1291</v>
      </c>
      <c r="F517" s="298" t="s">
        <v>1456</v>
      </c>
      <c r="G517" s="112">
        <v>74.27</v>
      </c>
      <c r="H517" s="112">
        <v>13.39</v>
      </c>
      <c r="I517" s="107" t="s">
        <v>121</v>
      </c>
      <c r="J517" s="112">
        <f>IF(I517="SI", G517-H517,G517)</f>
        <v>60.879999999999995</v>
      </c>
      <c r="K517" s="299" t="s">
        <v>1459</v>
      </c>
      <c r="L517" s="108">
        <v>2021</v>
      </c>
      <c r="M517" s="108">
        <v>4241</v>
      </c>
      <c r="N517" s="109" t="s">
        <v>1457</v>
      </c>
      <c r="O517" s="111" t="s">
        <v>248</v>
      </c>
      <c r="P517" s="109" t="s">
        <v>249</v>
      </c>
      <c r="Q517" s="109" t="s">
        <v>125</v>
      </c>
      <c r="R517" s="108">
        <v>4</v>
      </c>
      <c r="S517" s="111" t="s">
        <v>126</v>
      </c>
      <c r="T517" s="108">
        <v>1040203</v>
      </c>
      <c r="U517" s="108">
        <v>1570</v>
      </c>
      <c r="V517" s="108">
        <v>1366</v>
      </c>
      <c r="W517" s="108">
        <v>2</v>
      </c>
      <c r="X517" s="113">
        <v>2021</v>
      </c>
      <c r="Y517" s="113">
        <v>153</v>
      </c>
      <c r="Z517" s="113">
        <v>0</v>
      </c>
      <c r="AA517" s="114" t="s">
        <v>1393</v>
      </c>
      <c r="AB517" s="108">
        <v>815</v>
      </c>
      <c r="AC517" s="109" t="s">
        <v>1325</v>
      </c>
      <c r="AD517" s="300" t="s">
        <v>1460</v>
      </c>
      <c r="AE517" s="300" t="s">
        <v>1326</v>
      </c>
      <c r="AF517" s="301">
        <f>AE517-AD517</f>
        <v>-1</v>
      </c>
      <c r="AG517" s="302">
        <f>IF(AI517="SI", 0,J517)</f>
        <v>60.879999999999995</v>
      </c>
      <c r="AH517" s="303">
        <f>AG517*AF517</f>
        <v>-60.879999999999995</v>
      </c>
      <c r="AI517" s="304" t="s">
        <v>131</v>
      </c>
    </row>
    <row r="518" spans="1:35" x14ac:dyDescent="0.2">
      <c r="A518" s="108">
        <v>2021</v>
      </c>
      <c r="B518" s="108">
        <v>418</v>
      </c>
      <c r="C518" s="109" t="s">
        <v>1105</v>
      </c>
      <c r="D518" s="297" t="s">
        <v>1464</v>
      </c>
      <c r="E518" s="109" t="s">
        <v>1291</v>
      </c>
      <c r="F518" s="298" t="s">
        <v>1456</v>
      </c>
      <c r="G518" s="112">
        <v>134.75</v>
      </c>
      <c r="H518" s="112">
        <v>24.3</v>
      </c>
      <c r="I518" s="107" t="s">
        <v>121</v>
      </c>
      <c r="J518" s="112">
        <f>IF(I518="SI", G518-H518,G518)</f>
        <v>110.45</v>
      </c>
      <c r="K518" s="299" t="s">
        <v>247</v>
      </c>
      <c r="L518" s="108">
        <v>2021</v>
      </c>
      <c r="M518" s="108">
        <v>4240</v>
      </c>
      <c r="N518" s="109" t="s">
        <v>1457</v>
      </c>
      <c r="O518" s="111" t="s">
        <v>248</v>
      </c>
      <c r="P518" s="109" t="s">
        <v>249</v>
      </c>
      <c r="Q518" s="109" t="s">
        <v>125</v>
      </c>
      <c r="R518" s="108">
        <v>1</v>
      </c>
      <c r="S518" s="111" t="s">
        <v>166</v>
      </c>
      <c r="T518" s="108">
        <v>1010203</v>
      </c>
      <c r="U518" s="108">
        <v>140</v>
      </c>
      <c r="V518" s="108">
        <v>1043</v>
      </c>
      <c r="W518" s="108">
        <v>2</v>
      </c>
      <c r="X518" s="113">
        <v>2021</v>
      </c>
      <c r="Y518" s="113">
        <v>348</v>
      </c>
      <c r="Z518" s="113">
        <v>0</v>
      </c>
      <c r="AA518" s="114" t="s">
        <v>1324</v>
      </c>
      <c r="AB518" s="108">
        <v>830</v>
      </c>
      <c r="AC518" s="109" t="s">
        <v>1325</v>
      </c>
      <c r="AD518" s="300" t="s">
        <v>1460</v>
      </c>
      <c r="AE518" s="300" t="s">
        <v>1326</v>
      </c>
      <c r="AF518" s="301">
        <f>AE518-AD518</f>
        <v>-1</v>
      </c>
      <c r="AG518" s="302">
        <f>IF(AI518="SI", 0,J518)</f>
        <v>110.45</v>
      </c>
      <c r="AH518" s="303">
        <f>AG518*AF518</f>
        <v>-110.45</v>
      </c>
      <c r="AI518" s="304" t="s">
        <v>131</v>
      </c>
    </row>
    <row r="519" spans="1:35" x14ac:dyDescent="0.2">
      <c r="A519" s="108">
        <v>2021</v>
      </c>
      <c r="B519" s="108">
        <v>419</v>
      </c>
      <c r="C519" s="109" t="s">
        <v>1105</v>
      </c>
      <c r="D519" s="297" t="s">
        <v>1465</v>
      </c>
      <c r="E519" s="109" t="s">
        <v>1353</v>
      </c>
      <c r="F519" s="298" t="s">
        <v>1466</v>
      </c>
      <c r="G519" s="112">
        <v>195.2</v>
      </c>
      <c r="H519" s="112">
        <v>35.200000000000003</v>
      </c>
      <c r="I519" s="107" t="s">
        <v>121</v>
      </c>
      <c r="J519" s="112">
        <f>IF(I519="SI", G519-H519,G519)</f>
        <v>160</v>
      </c>
      <c r="K519" s="299" t="s">
        <v>1467</v>
      </c>
      <c r="L519" s="108">
        <v>2021</v>
      </c>
      <c r="M519" s="108">
        <v>4361</v>
      </c>
      <c r="N519" s="109" t="s">
        <v>1353</v>
      </c>
      <c r="O519" s="111" t="s">
        <v>1121</v>
      </c>
      <c r="P519" s="109" t="s">
        <v>1122</v>
      </c>
      <c r="Q519" s="109" t="s">
        <v>125</v>
      </c>
      <c r="R519" s="108">
        <v>4</v>
      </c>
      <c r="S519" s="111" t="s">
        <v>126</v>
      </c>
      <c r="T519" s="108">
        <v>1040203</v>
      </c>
      <c r="U519" s="108">
        <v>1570</v>
      </c>
      <c r="V519" s="108">
        <v>1366</v>
      </c>
      <c r="W519" s="108">
        <v>1</v>
      </c>
      <c r="X519" s="113">
        <v>2021</v>
      </c>
      <c r="Y519" s="113">
        <v>39</v>
      </c>
      <c r="Z519" s="113">
        <v>6</v>
      </c>
      <c r="AA519" s="114" t="s">
        <v>1393</v>
      </c>
      <c r="AB519" s="108">
        <v>822</v>
      </c>
      <c r="AC519" s="109" t="s">
        <v>1325</v>
      </c>
      <c r="AD519" s="300" t="s">
        <v>1125</v>
      </c>
      <c r="AE519" s="300" t="s">
        <v>1468</v>
      </c>
      <c r="AF519" s="301">
        <f>AE519-AD519</f>
        <v>1</v>
      </c>
      <c r="AG519" s="302">
        <f>IF(AI519="SI", 0,J519)</f>
        <v>160</v>
      </c>
      <c r="AH519" s="303">
        <f>AG519*AF519</f>
        <v>160</v>
      </c>
      <c r="AI519" s="304" t="s">
        <v>131</v>
      </c>
    </row>
    <row r="520" spans="1:35" x14ac:dyDescent="0.2">
      <c r="A520" s="108">
        <v>2021</v>
      </c>
      <c r="B520" s="108">
        <v>420</v>
      </c>
      <c r="C520" s="109" t="s">
        <v>1105</v>
      </c>
      <c r="D520" s="297" t="s">
        <v>1469</v>
      </c>
      <c r="E520" s="109" t="s">
        <v>1334</v>
      </c>
      <c r="F520" s="298" t="s">
        <v>1470</v>
      </c>
      <c r="G520" s="112">
        <v>365.36</v>
      </c>
      <c r="H520" s="112">
        <v>0</v>
      </c>
      <c r="I520" s="107" t="s">
        <v>131</v>
      </c>
      <c r="J520" s="112">
        <f>IF(I520="SI", G520-H520,G520)</f>
        <v>365.36</v>
      </c>
      <c r="K520" s="299" t="s">
        <v>1471</v>
      </c>
      <c r="L520" s="108">
        <v>2021</v>
      </c>
      <c r="M520" s="108">
        <v>4335</v>
      </c>
      <c r="N520" s="109" t="s">
        <v>1359</v>
      </c>
      <c r="O520" s="111" t="s">
        <v>1472</v>
      </c>
      <c r="P520" s="109" t="s">
        <v>1473</v>
      </c>
      <c r="Q520" s="109" t="s">
        <v>1473</v>
      </c>
      <c r="R520" s="108">
        <v>4</v>
      </c>
      <c r="S520" s="111" t="s">
        <v>126</v>
      </c>
      <c r="T520" s="108">
        <v>1050102</v>
      </c>
      <c r="U520" s="108">
        <v>2000</v>
      </c>
      <c r="V520" s="108">
        <v>1480</v>
      </c>
      <c r="W520" s="108">
        <v>99</v>
      </c>
      <c r="X520" s="113">
        <v>2021</v>
      </c>
      <c r="Y520" s="113">
        <v>60</v>
      </c>
      <c r="Z520" s="113">
        <v>0</v>
      </c>
      <c r="AA520" s="114" t="s">
        <v>1393</v>
      </c>
      <c r="AB520" s="108">
        <v>810</v>
      </c>
      <c r="AC520" s="109" t="s">
        <v>1325</v>
      </c>
      <c r="AD520" s="300" t="s">
        <v>1442</v>
      </c>
      <c r="AE520" s="300" t="s">
        <v>1326</v>
      </c>
      <c r="AF520" s="301">
        <f>AE520-AD520</f>
        <v>-5</v>
      </c>
      <c r="AG520" s="302">
        <f>IF(AI520="SI", 0,J520)</f>
        <v>365.36</v>
      </c>
      <c r="AH520" s="303">
        <f>AG520*AF520</f>
        <v>-1826.8000000000002</v>
      </c>
      <c r="AI520" s="304" t="s">
        <v>131</v>
      </c>
    </row>
    <row r="521" spans="1:35" x14ac:dyDescent="0.2">
      <c r="A521" s="108">
        <v>2021</v>
      </c>
      <c r="B521" s="108">
        <v>421</v>
      </c>
      <c r="C521" s="109" t="s">
        <v>1105</v>
      </c>
      <c r="D521" s="297" t="s">
        <v>1474</v>
      </c>
      <c r="E521" s="109" t="s">
        <v>1318</v>
      </c>
      <c r="F521" s="298" t="s">
        <v>284</v>
      </c>
      <c r="G521" s="112">
        <v>111</v>
      </c>
      <c r="H521" s="112">
        <v>20.02</v>
      </c>
      <c r="I521" s="107" t="s">
        <v>121</v>
      </c>
      <c r="J521" s="112">
        <f>IF(I521="SI", G521-H521,G521)</f>
        <v>90.98</v>
      </c>
      <c r="K521" s="299" t="s">
        <v>1475</v>
      </c>
      <c r="L521" s="108">
        <v>2021</v>
      </c>
      <c r="M521" s="108">
        <v>4235</v>
      </c>
      <c r="N521" s="109" t="s">
        <v>1457</v>
      </c>
      <c r="O521" s="111" t="s">
        <v>467</v>
      </c>
      <c r="P521" s="109" t="s">
        <v>468</v>
      </c>
      <c r="Q521" s="109" t="s">
        <v>125</v>
      </c>
      <c r="R521" s="108">
        <v>2</v>
      </c>
      <c r="S521" s="111" t="s">
        <v>138</v>
      </c>
      <c r="T521" s="108">
        <v>1010502</v>
      </c>
      <c r="U521" s="108">
        <v>460</v>
      </c>
      <c r="V521" s="108">
        <v>1156</v>
      </c>
      <c r="W521" s="108">
        <v>1</v>
      </c>
      <c r="X521" s="113">
        <v>2021</v>
      </c>
      <c r="Y521" s="113">
        <v>168</v>
      </c>
      <c r="Z521" s="113">
        <v>4</v>
      </c>
      <c r="AA521" s="114" t="s">
        <v>1324</v>
      </c>
      <c r="AB521" s="108">
        <v>839</v>
      </c>
      <c r="AC521" s="109" t="s">
        <v>1432</v>
      </c>
      <c r="AD521" s="300" t="s">
        <v>1429</v>
      </c>
      <c r="AE521" s="300" t="s">
        <v>1326</v>
      </c>
      <c r="AF521" s="301">
        <f>AE521-AD521</f>
        <v>1</v>
      </c>
      <c r="AG521" s="302">
        <f>IF(AI521="SI", 0,J521)</f>
        <v>90.98</v>
      </c>
      <c r="AH521" s="303">
        <f>AG521*AF521</f>
        <v>90.98</v>
      </c>
      <c r="AI521" s="304" t="s">
        <v>131</v>
      </c>
    </row>
    <row r="522" spans="1:35" x14ac:dyDescent="0.2">
      <c r="A522" s="108">
        <v>2021</v>
      </c>
      <c r="B522" s="108">
        <v>422</v>
      </c>
      <c r="C522" s="109" t="s">
        <v>1105</v>
      </c>
      <c r="D522" s="297" t="s">
        <v>1476</v>
      </c>
      <c r="E522" s="109" t="s">
        <v>1291</v>
      </c>
      <c r="F522" s="298" t="s">
        <v>1366</v>
      </c>
      <c r="G522" s="112">
        <v>126.88</v>
      </c>
      <c r="H522" s="112">
        <v>22.88</v>
      </c>
      <c r="I522" s="107" t="s">
        <v>121</v>
      </c>
      <c r="J522" s="112">
        <f>IF(I522="SI", G522-H522,G522)</f>
        <v>104</v>
      </c>
      <c r="K522" s="299" t="s">
        <v>1477</v>
      </c>
      <c r="L522" s="108">
        <v>2021</v>
      </c>
      <c r="M522" s="108">
        <v>4196</v>
      </c>
      <c r="N522" s="109" t="s">
        <v>1307</v>
      </c>
      <c r="O522" s="111" t="s">
        <v>1478</v>
      </c>
      <c r="P522" s="109" t="s">
        <v>1479</v>
      </c>
      <c r="Q522" s="109" t="s">
        <v>125</v>
      </c>
      <c r="R522" s="108">
        <v>2</v>
      </c>
      <c r="S522" s="111" t="s">
        <v>138</v>
      </c>
      <c r="T522" s="108">
        <v>1010502</v>
      </c>
      <c r="U522" s="108">
        <v>460</v>
      </c>
      <c r="V522" s="108">
        <v>1156</v>
      </c>
      <c r="W522" s="108">
        <v>1</v>
      </c>
      <c r="X522" s="113">
        <v>2021</v>
      </c>
      <c r="Y522" s="113">
        <v>168</v>
      </c>
      <c r="Z522" s="113">
        <v>5</v>
      </c>
      <c r="AA522" s="114" t="s">
        <v>1324</v>
      </c>
      <c r="AB522" s="108">
        <v>840</v>
      </c>
      <c r="AC522" s="109" t="s">
        <v>1432</v>
      </c>
      <c r="AD522" s="300" t="s">
        <v>1480</v>
      </c>
      <c r="AE522" s="300" t="s">
        <v>1326</v>
      </c>
      <c r="AF522" s="301">
        <f>AE522-AD522</f>
        <v>2</v>
      </c>
      <c r="AG522" s="302">
        <f>IF(AI522="SI", 0,J522)</f>
        <v>104</v>
      </c>
      <c r="AH522" s="303">
        <f>AG522*AF522</f>
        <v>208</v>
      </c>
      <c r="AI522" s="304" t="s">
        <v>131</v>
      </c>
    </row>
    <row r="523" spans="1:35" x14ac:dyDescent="0.2">
      <c r="A523" s="108">
        <v>2021</v>
      </c>
      <c r="B523" s="108">
        <v>423</v>
      </c>
      <c r="C523" s="109" t="s">
        <v>1390</v>
      </c>
      <c r="D523" s="297" t="s">
        <v>1481</v>
      </c>
      <c r="E523" s="109" t="s">
        <v>1105</v>
      </c>
      <c r="F523" s="298" t="s">
        <v>1482</v>
      </c>
      <c r="G523" s="112">
        <v>2515.86</v>
      </c>
      <c r="H523" s="112">
        <v>453.68</v>
      </c>
      <c r="I523" s="107" t="s">
        <v>121</v>
      </c>
      <c r="J523" s="112">
        <f>IF(I523="SI", G523-H523,G523)</f>
        <v>2062.1800000000003</v>
      </c>
      <c r="K523" s="299" t="s">
        <v>282</v>
      </c>
      <c r="L523" s="108">
        <v>2021</v>
      </c>
      <c r="M523" s="108">
        <v>4440</v>
      </c>
      <c r="N523" s="109" t="s">
        <v>1106</v>
      </c>
      <c r="O523" s="111" t="s">
        <v>240</v>
      </c>
      <c r="P523" s="109" t="s">
        <v>241</v>
      </c>
      <c r="Q523" s="109" t="s">
        <v>241</v>
      </c>
      <c r="R523" s="108">
        <v>2</v>
      </c>
      <c r="S523" s="111" t="s">
        <v>138</v>
      </c>
      <c r="T523" s="108">
        <v>1080203</v>
      </c>
      <c r="U523" s="108">
        <v>2890</v>
      </c>
      <c r="V523" s="108">
        <v>1937</v>
      </c>
      <c r="W523" s="108">
        <v>99</v>
      </c>
      <c r="X523" s="113">
        <v>2021</v>
      </c>
      <c r="Y523" s="113">
        <v>355</v>
      </c>
      <c r="Z523" s="113">
        <v>0</v>
      </c>
      <c r="AA523" s="114" t="s">
        <v>1324</v>
      </c>
      <c r="AB523" s="108">
        <v>835</v>
      </c>
      <c r="AC523" s="109" t="s">
        <v>1325</v>
      </c>
      <c r="AD523" s="300" t="s">
        <v>1483</v>
      </c>
      <c r="AE523" s="300" t="s">
        <v>1484</v>
      </c>
      <c r="AF523" s="301">
        <f>AE523-AD523</f>
        <v>-6</v>
      </c>
      <c r="AG523" s="302">
        <f>IF(AI523="SI", 0,J523)</f>
        <v>2062.1800000000003</v>
      </c>
      <c r="AH523" s="303">
        <f>AG523*AF523</f>
        <v>-12373.080000000002</v>
      </c>
      <c r="AI523" s="304" t="s">
        <v>131</v>
      </c>
    </row>
    <row r="524" spans="1:35" x14ac:dyDescent="0.2">
      <c r="A524" s="108">
        <v>2021</v>
      </c>
      <c r="B524" s="108">
        <v>424</v>
      </c>
      <c r="C524" s="109" t="s">
        <v>1390</v>
      </c>
      <c r="D524" s="297" t="s">
        <v>1485</v>
      </c>
      <c r="E524" s="109" t="s">
        <v>1105</v>
      </c>
      <c r="F524" s="298" t="s">
        <v>1486</v>
      </c>
      <c r="G524" s="112">
        <v>12.4</v>
      </c>
      <c r="H524" s="112">
        <v>2.2400000000000002</v>
      </c>
      <c r="I524" s="107" t="s">
        <v>121</v>
      </c>
      <c r="J524" s="112">
        <f>IF(I524="SI", G524-H524,G524)</f>
        <v>10.16</v>
      </c>
      <c r="K524" s="299" t="s">
        <v>282</v>
      </c>
      <c r="L524" s="108">
        <v>2021</v>
      </c>
      <c r="M524" s="108">
        <v>4446</v>
      </c>
      <c r="N524" s="109" t="s">
        <v>1106</v>
      </c>
      <c r="O524" s="111" t="s">
        <v>240</v>
      </c>
      <c r="P524" s="109" t="s">
        <v>241</v>
      </c>
      <c r="Q524" s="109" t="s">
        <v>241</v>
      </c>
      <c r="R524" s="108">
        <v>2</v>
      </c>
      <c r="S524" s="111" t="s">
        <v>138</v>
      </c>
      <c r="T524" s="108">
        <v>1080203</v>
      </c>
      <c r="U524" s="108">
        <v>2890</v>
      </c>
      <c r="V524" s="108">
        <v>1937</v>
      </c>
      <c r="W524" s="108">
        <v>99</v>
      </c>
      <c r="X524" s="113">
        <v>2021</v>
      </c>
      <c r="Y524" s="113">
        <v>355</v>
      </c>
      <c r="Z524" s="113">
        <v>0</v>
      </c>
      <c r="AA524" s="114" t="s">
        <v>1324</v>
      </c>
      <c r="AB524" s="108">
        <v>835</v>
      </c>
      <c r="AC524" s="109" t="s">
        <v>1325</v>
      </c>
      <c r="AD524" s="300" t="s">
        <v>1483</v>
      </c>
      <c r="AE524" s="300" t="s">
        <v>1484</v>
      </c>
      <c r="AF524" s="301">
        <f>AE524-AD524</f>
        <v>-6</v>
      </c>
      <c r="AG524" s="302">
        <f>IF(AI524="SI", 0,J524)</f>
        <v>10.16</v>
      </c>
      <c r="AH524" s="303">
        <f>AG524*AF524</f>
        <v>-60.96</v>
      </c>
      <c r="AI524" s="304" t="s">
        <v>131</v>
      </c>
    </row>
    <row r="525" spans="1:35" x14ac:dyDescent="0.2">
      <c r="A525" s="108">
        <v>2021</v>
      </c>
      <c r="B525" s="108">
        <v>425</v>
      </c>
      <c r="C525" s="109" t="s">
        <v>1390</v>
      </c>
      <c r="D525" s="297" t="s">
        <v>1487</v>
      </c>
      <c r="E525" s="109" t="s">
        <v>1105</v>
      </c>
      <c r="F525" s="298" t="s">
        <v>1488</v>
      </c>
      <c r="G525" s="112">
        <v>116.14</v>
      </c>
      <c r="H525" s="112">
        <v>20.94</v>
      </c>
      <c r="I525" s="107" t="s">
        <v>121</v>
      </c>
      <c r="J525" s="112">
        <f>IF(I525="SI", G525-H525,G525)</f>
        <v>95.2</v>
      </c>
      <c r="K525" s="299" t="s">
        <v>282</v>
      </c>
      <c r="L525" s="108">
        <v>2021</v>
      </c>
      <c r="M525" s="108">
        <v>4445</v>
      </c>
      <c r="N525" s="109" t="s">
        <v>1106</v>
      </c>
      <c r="O525" s="111" t="s">
        <v>240</v>
      </c>
      <c r="P525" s="109" t="s">
        <v>241</v>
      </c>
      <c r="Q525" s="109" t="s">
        <v>241</v>
      </c>
      <c r="R525" s="108">
        <v>1</v>
      </c>
      <c r="S525" s="111" t="s">
        <v>166</v>
      </c>
      <c r="T525" s="108">
        <v>1010203</v>
      </c>
      <c r="U525" s="108">
        <v>140</v>
      </c>
      <c r="V525" s="108">
        <v>1043</v>
      </c>
      <c r="W525" s="108">
        <v>2</v>
      </c>
      <c r="X525" s="113">
        <v>2021</v>
      </c>
      <c r="Y525" s="113">
        <v>346</v>
      </c>
      <c r="Z525" s="113">
        <v>0</v>
      </c>
      <c r="AA525" s="114" t="s">
        <v>1324</v>
      </c>
      <c r="AB525" s="108">
        <v>827</v>
      </c>
      <c r="AC525" s="109" t="s">
        <v>1325</v>
      </c>
      <c r="AD525" s="300" t="s">
        <v>1483</v>
      </c>
      <c r="AE525" s="300" t="s">
        <v>1484</v>
      </c>
      <c r="AF525" s="301">
        <f>AE525-AD525</f>
        <v>-6</v>
      </c>
      <c r="AG525" s="302">
        <f>IF(AI525="SI", 0,J525)</f>
        <v>95.2</v>
      </c>
      <c r="AH525" s="303">
        <f>AG525*AF525</f>
        <v>-571.20000000000005</v>
      </c>
      <c r="AI525" s="304" t="s">
        <v>131</v>
      </c>
    </row>
    <row r="526" spans="1:35" x14ac:dyDescent="0.2">
      <c r="A526" s="108">
        <v>2021</v>
      </c>
      <c r="B526" s="108">
        <v>426</v>
      </c>
      <c r="C526" s="109" t="s">
        <v>1390</v>
      </c>
      <c r="D526" s="297" t="s">
        <v>1489</v>
      </c>
      <c r="E526" s="109" t="s">
        <v>1105</v>
      </c>
      <c r="F526" s="298" t="s">
        <v>1490</v>
      </c>
      <c r="G526" s="112">
        <v>21.22</v>
      </c>
      <c r="H526" s="112">
        <v>3.83</v>
      </c>
      <c r="I526" s="107" t="s">
        <v>121</v>
      </c>
      <c r="J526" s="112">
        <f>IF(I526="SI", G526-H526,G526)</f>
        <v>17.39</v>
      </c>
      <c r="K526" s="299" t="s">
        <v>282</v>
      </c>
      <c r="L526" s="108">
        <v>2021</v>
      </c>
      <c r="M526" s="108">
        <v>4442</v>
      </c>
      <c r="N526" s="109" t="s">
        <v>1106</v>
      </c>
      <c r="O526" s="111" t="s">
        <v>240</v>
      </c>
      <c r="P526" s="109" t="s">
        <v>241</v>
      </c>
      <c r="Q526" s="109" t="s">
        <v>241</v>
      </c>
      <c r="R526" s="108">
        <v>1</v>
      </c>
      <c r="S526" s="111" t="s">
        <v>166</v>
      </c>
      <c r="T526" s="108">
        <v>1010503</v>
      </c>
      <c r="U526" s="108">
        <v>470</v>
      </c>
      <c r="V526" s="108">
        <v>1156</v>
      </c>
      <c r="W526" s="108">
        <v>2</v>
      </c>
      <c r="X526" s="113">
        <v>2021</v>
      </c>
      <c r="Y526" s="113">
        <v>353</v>
      </c>
      <c r="Z526" s="113">
        <v>0</v>
      </c>
      <c r="AA526" s="114" t="s">
        <v>1324</v>
      </c>
      <c r="AB526" s="108">
        <v>828</v>
      </c>
      <c r="AC526" s="109" t="s">
        <v>1325</v>
      </c>
      <c r="AD526" s="300" t="s">
        <v>1483</v>
      </c>
      <c r="AE526" s="300" t="s">
        <v>1484</v>
      </c>
      <c r="AF526" s="301">
        <f>AE526-AD526</f>
        <v>-6</v>
      </c>
      <c r="AG526" s="302">
        <f>IF(AI526="SI", 0,J526)</f>
        <v>17.39</v>
      </c>
      <c r="AH526" s="303">
        <f>AG526*AF526</f>
        <v>-104.34</v>
      </c>
      <c r="AI526" s="304" t="s">
        <v>131</v>
      </c>
    </row>
    <row r="527" spans="1:35" x14ac:dyDescent="0.2">
      <c r="A527" s="108">
        <v>2021</v>
      </c>
      <c r="B527" s="108">
        <v>427</v>
      </c>
      <c r="C527" s="109" t="s">
        <v>1390</v>
      </c>
      <c r="D527" s="297" t="s">
        <v>1491</v>
      </c>
      <c r="E527" s="109" t="s">
        <v>1105</v>
      </c>
      <c r="F527" s="298" t="s">
        <v>1492</v>
      </c>
      <c r="G527" s="112">
        <v>66.28</v>
      </c>
      <c r="H527" s="112">
        <v>11.95</v>
      </c>
      <c r="I527" s="107" t="s">
        <v>121</v>
      </c>
      <c r="J527" s="112">
        <f>IF(I527="SI", G527-H527,G527)</f>
        <v>54.33</v>
      </c>
      <c r="K527" s="299" t="s">
        <v>282</v>
      </c>
      <c r="L527" s="108">
        <v>2021</v>
      </c>
      <c r="M527" s="108">
        <v>4444</v>
      </c>
      <c r="N527" s="109" t="s">
        <v>1106</v>
      </c>
      <c r="O527" s="111" t="s">
        <v>240</v>
      </c>
      <c r="P527" s="109" t="s">
        <v>241</v>
      </c>
      <c r="Q527" s="109" t="s">
        <v>241</v>
      </c>
      <c r="R527" s="108">
        <v>4</v>
      </c>
      <c r="S527" s="111" t="s">
        <v>126</v>
      </c>
      <c r="T527" s="108">
        <v>1050103</v>
      </c>
      <c r="U527" s="108">
        <v>2010</v>
      </c>
      <c r="V527" s="108">
        <v>1476</v>
      </c>
      <c r="W527" s="108">
        <v>2</v>
      </c>
      <c r="X527" s="113">
        <v>2021</v>
      </c>
      <c r="Y527" s="113">
        <v>358</v>
      </c>
      <c r="Z527" s="113">
        <v>0</v>
      </c>
      <c r="AA527" s="114" t="s">
        <v>1393</v>
      </c>
      <c r="AB527" s="108">
        <v>812</v>
      </c>
      <c r="AC527" s="109" t="s">
        <v>1325</v>
      </c>
      <c r="AD527" s="300" t="s">
        <v>1483</v>
      </c>
      <c r="AE527" s="300" t="s">
        <v>1484</v>
      </c>
      <c r="AF527" s="301">
        <f>AE527-AD527</f>
        <v>-6</v>
      </c>
      <c r="AG527" s="302">
        <f>IF(AI527="SI", 0,J527)</f>
        <v>54.33</v>
      </c>
      <c r="AH527" s="303">
        <f>AG527*AF527</f>
        <v>-325.98</v>
      </c>
      <c r="AI527" s="304" t="s">
        <v>131</v>
      </c>
    </row>
    <row r="528" spans="1:35" x14ac:dyDescent="0.2">
      <c r="A528" s="108">
        <v>2021</v>
      </c>
      <c r="B528" s="108">
        <v>428</v>
      </c>
      <c r="C528" s="109" t="s">
        <v>1390</v>
      </c>
      <c r="D528" s="297" t="s">
        <v>1493</v>
      </c>
      <c r="E528" s="109" t="s">
        <v>1105</v>
      </c>
      <c r="F528" s="298" t="s">
        <v>1494</v>
      </c>
      <c r="G528" s="112">
        <v>378.92</v>
      </c>
      <c r="H528" s="112">
        <v>35.700000000000003</v>
      </c>
      <c r="I528" s="107" t="s">
        <v>121</v>
      </c>
      <c r="J528" s="112">
        <f>IF(I528="SI", G528-H528,G528)</f>
        <v>343.22</v>
      </c>
      <c r="K528" s="299" t="s">
        <v>282</v>
      </c>
      <c r="L528" s="108">
        <v>2021</v>
      </c>
      <c r="M528" s="108">
        <v>4443</v>
      </c>
      <c r="N528" s="109" t="s">
        <v>1106</v>
      </c>
      <c r="O528" s="111" t="s">
        <v>240</v>
      </c>
      <c r="P528" s="109" t="s">
        <v>241</v>
      </c>
      <c r="Q528" s="109" t="s">
        <v>241</v>
      </c>
      <c r="R528" s="108">
        <v>4</v>
      </c>
      <c r="S528" s="111" t="s">
        <v>126</v>
      </c>
      <c r="T528" s="108">
        <v>1040103</v>
      </c>
      <c r="U528" s="108">
        <v>1460</v>
      </c>
      <c r="V528" s="108">
        <v>1346</v>
      </c>
      <c r="W528" s="108">
        <v>2</v>
      </c>
      <c r="X528" s="113">
        <v>2021</v>
      </c>
      <c r="Y528" s="113">
        <v>128</v>
      </c>
      <c r="Z528" s="113">
        <v>0</v>
      </c>
      <c r="AA528" s="114" t="s">
        <v>1393</v>
      </c>
      <c r="AB528" s="108">
        <v>811</v>
      </c>
      <c r="AC528" s="109" t="s">
        <v>1325</v>
      </c>
      <c r="AD528" s="300" t="s">
        <v>1483</v>
      </c>
      <c r="AE528" s="300" t="s">
        <v>1484</v>
      </c>
      <c r="AF528" s="301">
        <f>AE528-AD528</f>
        <v>-6</v>
      </c>
      <c r="AG528" s="302">
        <f>IF(AI528="SI", 0,J528)</f>
        <v>343.22</v>
      </c>
      <c r="AH528" s="303">
        <f>AG528*AF528</f>
        <v>-2059.3200000000002</v>
      </c>
      <c r="AI528" s="304" t="s">
        <v>131</v>
      </c>
    </row>
    <row r="529" spans="1:35" x14ac:dyDescent="0.2">
      <c r="A529" s="108">
        <v>2021</v>
      </c>
      <c r="B529" s="108">
        <v>429</v>
      </c>
      <c r="C529" s="109" t="s">
        <v>1390</v>
      </c>
      <c r="D529" s="297" t="s">
        <v>1495</v>
      </c>
      <c r="E529" s="109" t="s">
        <v>1291</v>
      </c>
      <c r="F529" s="298" t="s">
        <v>1456</v>
      </c>
      <c r="G529" s="112">
        <v>148.13999999999999</v>
      </c>
      <c r="H529" s="112">
        <v>26.71</v>
      </c>
      <c r="I529" s="107" t="s">
        <v>121</v>
      </c>
      <c r="J529" s="112">
        <f>IF(I529="SI", G529-H529,G529)</f>
        <v>121.42999999999998</v>
      </c>
      <c r="K529" s="299" t="s">
        <v>247</v>
      </c>
      <c r="L529" s="108">
        <v>2021</v>
      </c>
      <c r="M529" s="108">
        <v>4237</v>
      </c>
      <c r="N529" s="109" t="s">
        <v>1457</v>
      </c>
      <c r="O529" s="111" t="s">
        <v>248</v>
      </c>
      <c r="P529" s="109" t="s">
        <v>249</v>
      </c>
      <c r="Q529" s="109" t="s">
        <v>125</v>
      </c>
      <c r="R529" s="108">
        <v>1</v>
      </c>
      <c r="S529" s="111" t="s">
        <v>166</v>
      </c>
      <c r="T529" s="108">
        <v>1040103</v>
      </c>
      <c r="U529" s="108">
        <v>1460</v>
      </c>
      <c r="V529" s="108">
        <v>1346</v>
      </c>
      <c r="W529" s="108">
        <v>2</v>
      </c>
      <c r="X529" s="113">
        <v>2021</v>
      </c>
      <c r="Y529" s="113">
        <v>152</v>
      </c>
      <c r="Z529" s="113">
        <v>0</v>
      </c>
      <c r="AA529" s="114" t="s">
        <v>1324</v>
      </c>
      <c r="AB529" s="108">
        <v>831</v>
      </c>
      <c r="AC529" s="109" t="s">
        <v>1325</v>
      </c>
      <c r="AD529" s="300" t="s">
        <v>1460</v>
      </c>
      <c r="AE529" s="300" t="s">
        <v>1326</v>
      </c>
      <c r="AF529" s="301">
        <f>AE529-AD529</f>
        <v>-1</v>
      </c>
      <c r="AG529" s="302">
        <f>IF(AI529="SI", 0,J529)</f>
        <v>121.42999999999998</v>
      </c>
      <c r="AH529" s="303">
        <f>AG529*AF529</f>
        <v>-121.42999999999998</v>
      </c>
      <c r="AI529" s="304" t="s">
        <v>131</v>
      </c>
    </row>
    <row r="530" spans="1:35" x14ac:dyDescent="0.2">
      <c r="A530" s="108">
        <v>2021</v>
      </c>
      <c r="B530" s="108">
        <v>430</v>
      </c>
      <c r="C530" s="109" t="s">
        <v>1390</v>
      </c>
      <c r="D530" s="297" t="s">
        <v>1496</v>
      </c>
      <c r="E530" s="109" t="s">
        <v>1355</v>
      </c>
      <c r="F530" s="298" t="s">
        <v>1497</v>
      </c>
      <c r="G530" s="112">
        <v>119.58</v>
      </c>
      <c r="H530" s="112">
        <v>21.58</v>
      </c>
      <c r="I530" s="107" t="s">
        <v>121</v>
      </c>
      <c r="J530" s="112">
        <f>IF(I530="SI", G530-H530,G530)</f>
        <v>98</v>
      </c>
      <c r="K530" s="299" t="s">
        <v>432</v>
      </c>
      <c r="L530" s="108">
        <v>2021</v>
      </c>
      <c r="M530" s="108">
        <v>4313</v>
      </c>
      <c r="N530" s="109" t="s">
        <v>1334</v>
      </c>
      <c r="O530" s="111" t="s">
        <v>213</v>
      </c>
      <c r="P530" s="109" t="s">
        <v>214</v>
      </c>
      <c r="Q530" s="109" t="s">
        <v>214</v>
      </c>
      <c r="R530" s="108">
        <v>2</v>
      </c>
      <c r="S530" s="111" t="s">
        <v>138</v>
      </c>
      <c r="T530" s="108">
        <v>1060203</v>
      </c>
      <c r="U530" s="108">
        <v>2340</v>
      </c>
      <c r="V530" s="108">
        <v>1829</v>
      </c>
      <c r="W530" s="108">
        <v>2</v>
      </c>
      <c r="X530" s="113">
        <v>2021</v>
      </c>
      <c r="Y530" s="113">
        <v>198</v>
      </c>
      <c r="Z530" s="113">
        <v>0</v>
      </c>
      <c r="AA530" s="114" t="s">
        <v>1324</v>
      </c>
      <c r="AB530" s="108">
        <v>838</v>
      </c>
      <c r="AC530" s="109" t="s">
        <v>1325</v>
      </c>
      <c r="AD530" s="300" t="s">
        <v>1442</v>
      </c>
      <c r="AE530" s="300" t="s">
        <v>1326</v>
      </c>
      <c r="AF530" s="301">
        <f>AE530-AD530</f>
        <v>-5</v>
      </c>
      <c r="AG530" s="302">
        <f>IF(AI530="SI", 0,J530)</f>
        <v>98</v>
      </c>
      <c r="AH530" s="303">
        <f>AG530*AF530</f>
        <v>-490</v>
      </c>
      <c r="AI530" s="304" t="s">
        <v>131</v>
      </c>
    </row>
    <row r="531" spans="1:35" x14ac:dyDescent="0.2">
      <c r="A531" s="108">
        <v>2021</v>
      </c>
      <c r="B531" s="108">
        <v>431</v>
      </c>
      <c r="C531" s="109" t="s">
        <v>1390</v>
      </c>
      <c r="D531" s="297" t="s">
        <v>1498</v>
      </c>
      <c r="E531" s="109" t="s">
        <v>1355</v>
      </c>
      <c r="F531" s="298" t="s">
        <v>1499</v>
      </c>
      <c r="G531" s="112">
        <v>190.5</v>
      </c>
      <c r="H531" s="112">
        <v>34.5</v>
      </c>
      <c r="I531" s="107" t="s">
        <v>121</v>
      </c>
      <c r="J531" s="112">
        <f>IF(I531="SI", G531-H531,G531)</f>
        <v>156</v>
      </c>
      <c r="K531" s="299" t="s">
        <v>432</v>
      </c>
      <c r="L531" s="108">
        <v>2021</v>
      </c>
      <c r="M531" s="108">
        <v>4303</v>
      </c>
      <c r="N531" s="109" t="s">
        <v>1334</v>
      </c>
      <c r="O531" s="111" t="s">
        <v>213</v>
      </c>
      <c r="P531" s="109" t="s">
        <v>214</v>
      </c>
      <c r="Q531" s="109" t="s">
        <v>214</v>
      </c>
      <c r="R531" s="108">
        <v>2</v>
      </c>
      <c r="S531" s="111" t="s">
        <v>138</v>
      </c>
      <c r="T531" s="108">
        <v>1060203</v>
      </c>
      <c r="U531" s="108">
        <v>2340</v>
      </c>
      <c r="V531" s="108">
        <v>1829</v>
      </c>
      <c r="W531" s="108">
        <v>2</v>
      </c>
      <c r="X531" s="113">
        <v>2021</v>
      </c>
      <c r="Y531" s="113">
        <v>198</v>
      </c>
      <c r="Z531" s="113">
        <v>0</v>
      </c>
      <c r="AA531" s="114" t="s">
        <v>1324</v>
      </c>
      <c r="AB531" s="108">
        <v>838</v>
      </c>
      <c r="AC531" s="109" t="s">
        <v>1325</v>
      </c>
      <c r="AD531" s="300" t="s">
        <v>1442</v>
      </c>
      <c r="AE531" s="300" t="s">
        <v>1326</v>
      </c>
      <c r="AF531" s="301">
        <f>AE531-AD531</f>
        <v>-5</v>
      </c>
      <c r="AG531" s="302">
        <f>IF(AI531="SI", 0,J531)</f>
        <v>156</v>
      </c>
      <c r="AH531" s="303">
        <f>AG531*AF531</f>
        <v>-780</v>
      </c>
      <c r="AI531" s="304" t="s">
        <v>131</v>
      </c>
    </row>
    <row r="532" spans="1:35" x14ac:dyDescent="0.2">
      <c r="A532" s="108">
        <v>2021</v>
      </c>
      <c r="B532" s="108">
        <v>432</v>
      </c>
      <c r="C532" s="109" t="s">
        <v>1390</v>
      </c>
      <c r="D532" s="297" t="s">
        <v>1500</v>
      </c>
      <c r="E532" s="109" t="s">
        <v>1355</v>
      </c>
      <c r="F532" s="298" t="s">
        <v>1501</v>
      </c>
      <c r="G532" s="112">
        <v>13.45</v>
      </c>
      <c r="H532" s="112">
        <v>2.4500000000000002</v>
      </c>
      <c r="I532" s="107" t="s">
        <v>121</v>
      </c>
      <c r="J532" s="112">
        <f>IF(I532="SI", G532-H532,G532)</f>
        <v>11</v>
      </c>
      <c r="K532" s="299" t="s">
        <v>432</v>
      </c>
      <c r="L532" s="108">
        <v>2021</v>
      </c>
      <c r="M532" s="108">
        <v>4311</v>
      </c>
      <c r="N532" s="109" t="s">
        <v>1334</v>
      </c>
      <c r="O532" s="111" t="s">
        <v>213</v>
      </c>
      <c r="P532" s="109" t="s">
        <v>214</v>
      </c>
      <c r="Q532" s="109" t="s">
        <v>214</v>
      </c>
      <c r="R532" s="108">
        <v>2</v>
      </c>
      <c r="S532" s="111" t="s">
        <v>138</v>
      </c>
      <c r="T532" s="108">
        <v>1060203</v>
      </c>
      <c r="U532" s="108">
        <v>2340</v>
      </c>
      <c r="V532" s="108">
        <v>1829</v>
      </c>
      <c r="W532" s="108">
        <v>2</v>
      </c>
      <c r="X532" s="113">
        <v>2021</v>
      </c>
      <c r="Y532" s="113">
        <v>198</v>
      </c>
      <c r="Z532" s="113">
        <v>0</v>
      </c>
      <c r="AA532" s="114" t="s">
        <v>1324</v>
      </c>
      <c r="AB532" s="108">
        <v>838</v>
      </c>
      <c r="AC532" s="109" t="s">
        <v>1325</v>
      </c>
      <c r="AD532" s="300" t="s">
        <v>1442</v>
      </c>
      <c r="AE532" s="300" t="s">
        <v>1326</v>
      </c>
      <c r="AF532" s="301">
        <f>AE532-AD532</f>
        <v>-5</v>
      </c>
      <c r="AG532" s="302">
        <f>IF(AI532="SI", 0,J532)</f>
        <v>11</v>
      </c>
      <c r="AH532" s="303">
        <f>AG532*AF532</f>
        <v>-55</v>
      </c>
      <c r="AI532" s="304" t="s">
        <v>131</v>
      </c>
    </row>
    <row r="533" spans="1:35" x14ac:dyDescent="0.2">
      <c r="A533" s="108">
        <v>2021</v>
      </c>
      <c r="B533" s="108">
        <v>433</v>
      </c>
      <c r="C533" s="109" t="s">
        <v>1390</v>
      </c>
      <c r="D533" s="297" t="s">
        <v>1502</v>
      </c>
      <c r="E533" s="109" t="s">
        <v>1355</v>
      </c>
      <c r="F533" s="298" t="s">
        <v>1503</v>
      </c>
      <c r="G533" s="112">
        <v>35.39</v>
      </c>
      <c r="H533" s="112">
        <v>6.39</v>
      </c>
      <c r="I533" s="107" t="s">
        <v>121</v>
      </c>
      <c r="J533" s="112">
        <f>IF(I533="SI", G533-H533,G533)</f>
        <v>29</v>
      </c>
      <c r="K533" s="299" t="s">
        <v>432</v>
      </c>
      <c r="L533" s="108">
        <v>2021</v>
      </c>
      <c r="M533" s="108">
        <v>4306</v>
      </c>
      <c r="N533" s="109" t="s">
        <v>1334</v>
      </c>
      <c r="O533" s="111" t="s">
        <v>213</v>
      </c>
      <c r="P533" s="109" t="s">
        <v>214</v>
      </c>
      <c r="Q533" s="109" t="s">
        <v>214</v>
      </c>
      <c r="R533" s="108">
        <v>4</v>
      </c>
      <c r="S533" s="111" t="s">
        <v>126</v>
      </c>
      <c r="T533" s="108">
        <v>1040203</v>
      </c>
      <c r="U533" s="108">
        <v>1570</v>
      </c>
      <c r="V533" s="108">
        <v>1366</v>
      </c>
      <c r="W533" s="108">
        <v>2</v>
      </c>
      <c r="X533" s="113">
        <v>2020</v>
      </c>
      <c r="Y533" s="113">
        <v>327</v>
      </c>
      <c r="Z533" s="113">
        <v>0</v>
      </c>
      <c r="AA533" s="114" t="s">
        <v>1393</v>
      </c>
      <c r="AB533" s="108">
        <v>818</v>
      </c>
      <c r="AC533" s="109" t="s">
        <v>1325</v>
      </c>
      <c r="AD533" s="300" t="s">
        <v>1442</v>
      </c>
      <c r="AE533" s="300" t="s">
        <v>1326</v>
      </c>
      <c r="AF533" s="301">
        <f>AE533-AD533</f>
        <v>-5</v>
      </c>
      <c r="AG533" s="302">
        <f>IF(AI533="SI", 0,J533)</f>
        <v>29</v>
      </c>
      <c r="AH533" s="303">
        <f>AG533*AF533</f>
        <v>-145</v>
      </c>
      <c r="AI533" s="304" t="s">
        <v>131</v>
      </c>
    </row>
    <row r="534" spans="1:35" x14ac:dyDescent="0.2">
      <c r="A534" s="108">
        <v>2021</v>
      </c>
      <c r="B534" s="108">
        <v>434</v>
      </c>
      <c r="C534" s="109" t="s">
        <v>1390</v>
      </c>
      <c r="D534" s="297" t="s">
        <v>1504</v>
      </c>
      <c r="E534" s="109" t="s">
        <v>1436</v>
      </c>
      <c r="F534" s="298" t="s">
        <v>284</v>
      </c>
      <c r="G534" s="112">
        <v>1220</v>
      </c>
      <c r="H534" s="112">
        <v>220</v>
      </c>
      <c r="I534" s="107" t="s">
        <v>121</v>
      </c>
      <c r="J534" s="112">
        <f>IF(I534="SI", G534-H534,G534)</f>
        <v>1000</v>
      </c>
      <c r="K534" s="299" t="s">
        <v>1505</v>
      </c>
      <c r="L534" s="108">
        <v>2021</v>
      </c>
      <c r="M534" s="108">
        <v>4456</v>
      </c>
      <c r="N534" s="109" t="s">
        <v>1390</v>
      </c>
      <c r="O534" s="111" t="s">
        <v>489</v>
      </c>
      <c r="P534" s="109" t="s">
        <v>490</v>
      </c>
      <c r="Q534" s="109" t="s">
        <v>125</v>
      </c>
      <c r="R534" s="108">
        <v>2</v>
      </c>
      <c r="S534" s="111" t="s">
        <v>138</v>
      </c>
      <c r="T534" s="108">
        <v>1010503</v>
      </c>
      <c r="U534" s="108">
        <v>470</v>
      </c>
      <c r="V534" s="108">
        <v>1156</v>
      </c>
      <c r="W534" s="108">
        <v>1</v>
      </c>
      <c r="X534" s="113">
        <v>2020</v>
      </c>
      <c r="Y534" s="113">
        <v>252</v>
      </c>
      <c r="Z534" s="113">
        <v>0</v>
      </c>
      <c r="AA534" s="114" t="s">
        <v>1324</v>
      </c>
      <c r="AB534" s="108">
        <v>836</v>
      </c>
      <c r="AC534" s="109" t="s">
        <v>1325</v>
      </c>
      <c r="AD534" s="300" t="s">
        <v>1483</v>
      </c>
      <c r="AE534" s="300" t="s">
        <v>1484</v>
      </c>
      <c r="AF534" s="301">
        <f>AE534-AD534</f>
        <v>-6</v>
      </c>
      <c r="AG534" s="302">
        <f>IF(AI534="SI", 0,J534)</f>
        <v>1000</v>
      </c>
      <c r="AH534" s="303">
        <f>AG534*AF534</f>
        <v>-6000</v>
      </c>
      <c r="AI534" s="304" t="s">
        <v>131</v>
      </c>
    </row>
    <row r="535" spans="1:35" x14ac:dyDescent="0.2">
      <c r="A535" s="108">
        <v>2021</v>
      </c>
      <c r="B535" s="108">
        <v>434</v>
      </c>
      <c r="C535" s="109" t="s">
        <v>1390</v>
      </c>
      <c r="D535" s="297" t="s">
        <v>1504</v>
      </c>
      <c r="E535" s="109" t="s">
        <v>1436</v>
      </c>
      <c r="F535" s="298" t="s">
        <v>284</v>
      </c>
      <c r="G535" s="112">
        <v>3660</v>
      </c>
      <c r="H535" s="112">
        <v>660</v>
      </c>
      <c r="I535" s="107" t="s">
        <v>121</v>
      </c>
      <c r="J535" s="112">
        <f>IF(I535="SI", G535-H535,G535)</f>
        <v>3000</v>
      </c>
      <c r="K535" s="299" t="s">
        <v>1505</v>
      </c>
      <c r="L535" s="108">
        <v>2021</v>
      </c>
      <c r="M535" s="108">
        <v>4456</v>
      </c>
      <c r="N535" s="109" t="s">
        <v>1390</v>
      </c>
      <c r="O535" s="111" t="s">
        <v>489</v>
      </c>
      <c r="P535" s="109" t="s">
        <v>490</v>
      </c>
      <c r="Q535" s="109" t="s">
        <v>125</v>
      </c>
      <c r="R535" s="108">
        <v>2</v>
      </c>
      <c r="S535" s="111" t="s">
        <v>138</v>
      </c>
      <c r="T535" s="108">
        <v>1010503</v>
      </c>
      <c r="U535" s="108">
        <v>470</v>
      </c>
      <c r="V535" s="108">
        <v>1156</v>
      </c>
      <c r="W535" s="108">
        <v>1</v>
      </c>
      <c r="X535" s="113">
        <v>2021</v>
      </c>
      <c r="Y535" s="113">
        <v>252</v>
      </c>
      <c r="Z535" s="113">
        <v>0</v>
      </c>
      <c r="AA535" s="114" t="s">
        <v>1324</v>
      </c>
      <c r="AB535" s="108">
        <v>837</v>
      </c>
      <c r="AC535" s="109" t="s">
        <v>1325</v>
      </c>
      <c r="AD535" s="300" t="s">
        <v>1483</v>
      </c>
      <c r="AE535" s="300" t="s">
        <v>1484</v>
      </c>
      <c r="AF535" s="301">
        <f>AE535-AD535</f>
        <v>-6</v>
      </c>
      <c r="AG535" s="302">
        <f>IF(AI535="SI", 0,J535)</f>
        <v>3000</v>
      </c>
      <c r="AH535" s="303">
        <f>AG535*AF535</f>
        <v>-18000</v>
      </c>
      <c r="AI535" s="304" t="s">
        <v>131</v>
      </c>
    </row>
    <row r="536" spans="1:35" x14ac:dyDescent="0.2">
      <c r="A536" s="108">
        <v>2021</v>
      </c>
      <c r="B536" s="108">
        <v>435</v>
      </c>
      <c r="C536" s="109" t="s">
        <v>1324</v>
      </c>
      <c r="D536" s="297" t="s">
        <v>1506</v>
      </c>
      <c r="E536" s="109" t="s">
        <v>1105</v>
      </c>
      <c r="F536" s="298" t="s">
        <v>1507</v>
      </c>
      <c r="G536" s="112">
        <v>224.7</v>
      </c>
      <c r="H536" s="112">
        <v>40.520000000000003</v>
      </c>
      <c r="I536" s="107" t="s">
        <v>121</v>
      </c>
      <c r="J536" s="112">
        <f>IF(I536="SI", G536-H536,G536)</f>
        <v>184.17999999999998</v>
      </c>
      <c r="K536" s="299" t="s">
        <v>282</v>
      </c>
      <c r="L536" s="108">
        <v>2021</v>
      </c>
      <c r="M536" s="108">
        <v>4441</v>
      </c>
      <c r="N536" s="109" t="s">
        <v>1106</v>
      </c>
      <c r="O536" s="111" t="s">
        <v>240</v>
      </c>
      <c r="P536" s="109" t="s">
        <v>241</v>
      </c>
      <c r="Q536" s="109" t="s">
        <v>241</v>
      </c>
      <c r="R536" s="108">
        <v>2</v>
      </c>
      <c r="S536" s="111" t="s">
        <v>138</v>
      </c>
      <c r="T536" s="108">
        <v>1060203</v>
      </c>
      <c r="U536" s="108">
        <v>2340</v>
      </c>
      <c r="V536" s="108">
        <v>1829</v>
      </c>
      <c r="W536" s="108">
        <v>2</v>
      </c>
      <c r="X536" s="113">
        <v>2021</v>
      </c>
      <c r="Y536" s="113">
        <v>354</v>
      </c>
      <c r="Z536" s="113">
        <v>0</v>
      </c>
      <c r="AA536" s="114" t="s">
        <v>1508</v>
      </c>
      <c r="AB536" s="108">
        <v>884</v>
      </c>
      <c r="AC536" s="109" t="s">
        <v>1125</v>
      </c>
      <c r="AD536" s="300" t="s">
        <v>1483</v>
      </c>
      <c r="AE536" s="300" t="s">
        <v>1468</v>
      </c>
      <c r="AF536" s="301">
        <f>AE536-AD536</f>
        <v>-3</v>
      </c>
      <c r="AG536" s="302">
        <f>IF(AI536="SI", 0,J536)</f>
        <v>184.17999999999998</v>
      </c>
      <c r="AH536" s="303">
        <f>AG536*AF536</f>
        <v>-552.54</v>
      </c>
      <c r="AI536" s="304" t="s">
        <v>131</v>
      </c>
    </row>
    <row r="537" spans="1:35" x14ac:dyDescent="0.2">
      <c r="A537" s="108">
        <v>2021</v>
      </c>
      <c r="B537" s="108">
        <v>436</v>
      </c>
      <c r="C537" s="109" t="s">
        <v>1324</v>
      </c>
      <c r="D537" s="297" t="s">
        <v>1509</v>
      </c>
      <c r="E537" s="109" t="s">
        <v>1353</v>
      </c>
      <c r="F537" s="298" t="s">
        <v>284</v>
      </c>
      <c r="G537" s="112">
        <v>75.510000000000005</v>
      </c>
      <c r="H537" s="112">
        <v>13.62</v>
      </c>
      <c r="I537" s="107" t="s">
        <v>121</v>
      </c>
      <c r="J537" s="112">
        <f>IF(I537="SI", G537-H537,G537)</f>
        <v>61.890000000000008</v>
      </c>
      <c r="K537" s="299" t="s">
        <v>1510</v>
      </c>
      <c r="L537" s="108">
        <v>2021</v>
      </c>
      <c r="M537" s="108">
        <v>4490</v>
      </c>
      <c r="N537" s="109" t="s">
        <v>1511</v>
      </c>
      <c r="O537" s="111" t="s">
        <v>467</v>
      </c>
      <c r="P537" s="109" t="s">
        <v>468</v>
      </c>
      <c r="Q537" s="109" t="s">
        <v>125</v>
      </c>
      <c r="R537" s="108">
        <v>2</v>
      </c>
      <c r="S537" s="111" t="s">
        <v>138</v>
      </c>
      <c r="T537" s="108">
        <v>1010502</v>
      </c>
      <c r="U537" s="108">
        <v>460</v>
      </c>
      <c r="V537" s="108">
        <v>1156</v>
      </c>
      <c r="W537" s="108">
        <v>1</v>
      </c>
      <c r="X537" s="113">
        <v>2021</v>
      </c>
      <c r="Y537" s="113">
        <v>168</v>
      </c>
      <c r="Z537" s="113">
        <v>6</v>
      </c>
      <c r="AA537" s="114" t="s">
        <v>1508</v>
      </c>
      <c r="AB537" s="108">
        <v>886</v>
      </c>
      <c r="AC537" s="109" t="s">
        <v>1125</v>
      </c>
      <c r="AD537" s="300" t="s">
        <v>1512</v>
      </c>
      <c r="AE537" s="300" t="s">
        <v>1468</v>
      </c>
      <c r="AF537" s="301">
        <f>AE537-AD537</f>
        <v>-6</v>
      </c>
      <c r="AG537" s="302">
        <f>IF(AI537="SI", 0,J537)</f>
        <v>61.890000000000008</v>
      </c>
      <c r="AH537" s="303">
        <f>AG537*AF537</f>
        <v>-371.34000000000003</v>
      </c>
      <c r="AI537" s="304" t="s">
        <v>131</v>
      </c>
    </row>
    <row r="538" spans="1:35" x14ac:dyDescent="0.2">
      <c r="A538" s="108">
        <v>2021</v>
      </c>
      <c r="B538" s="108">
        <v>437</v>
      </c>
      <c r="C538" s="109" t="s">
        <v>1324</v>
      </c>
      <c r="D538" s="297" t="s">
        <v>1513</v>
      </c>
      <c r="E538" s="109" t="s">
        <v>1511</v>
      </c>
      <c r="F538" s="298" t="s">
        <v>1514</v>
      </c>
      <c r="G538" s="112">
        <v>100.27</v>
      </c>
      <c r="H538" s="112">
        <v>12.67</v>
      </c>
      <c r="I538" s="107" t="s">
        <v>121</v>
      </c>
      <c r="J538" s="112">
        <f>IF(I538="SI", G538-H538,G538)</f>
        <v>87.6</v>
      </c>
      <c r="K538" s="299" t="s">
        <v>891</v>
      </c>
      <c r="L538" s="108">
        <v>2021</v>
      </c>
      <c r="M538" s="108">
        <v>4559</v>
      </c>
      <c r="N538" s="109" t="s">
        <v>1393</v>
      </c>
      <c r="O538" s="111" t="s">
        <v>1515</v>
      </c>
      <c r="P538" s="109" t="s">
        <v>1516</v>
      </c>
      <c r="Q538" s="109" t="s">
        <v>125</v>
      </c>
      <c r="R538" s="108">
        <v>1</v>
      </c>
      <c r="S538" s="111" t="s">
        <v>166</v>
      </c>
      <c r="T538" s="108">
        <v>1010202</v>
      </c>
      <c r="U538" s="108">
        <v>130</v>
      </c>
      <c r="V538" s="108">
        <v>1043</v>
      </c>
      <c r="W538" s="108">
        <v>1</v>
      </c>
      <c r="X538" s="113">
        <v>2021</v>
      </c>
      <c r="Y538" s="113">
        <v>40</v>
      </c>
      <c r="Z538" s="113">
        <v>8</v>
      </c>
      <c r="AA538" s="114" t="s">
        <v>1508</v>
      </c>
      <c r="AB538" s="108">
        <v>877</v>
      </c>
      <c r="AC538" s="109" t="s">
        <v>1484</v>
      </c>
      <c r="AD538" s="300" t="s">
        <v>1517</v>
      </c>
      <c r="AE538" s="300" t="s">
        <v>1518</v>
      </c>
      <c r="AF538" s="301">
        <f>AE538-AD538</f>
        <v>-11</v>
      </c>
      <c r="AG538" s="302">
        <f>IF(AI538="SI", 0,J538)</f>
        <v>87.6</v>
      </c>
      <c r="AH538" s="303">
        <f>AG538*AF538</f>
        <v>-963.59999999999991</v>
      </c>
      <c r="AI538" s="304" t="s">
        <v>131</v>
      </c>
    </row>
    <row r="539" spans="1:35" x14ac:dyDescent="0.2">
      <c r="A539" s="108">
        <v>2021</v>
      </c>
      <c r="B539" s="108">
        <v>438</v>
      </c>
      <c r="C539" s="109" t="s">
        <v>1324</v>
      </c>
      <c r="D539" s="297" t="s">
        <v>1519</v>
      </c>
      <c r="E539" s="109" t="s">
        <v>1511</v>
      </c>
      <c r="F539" s="298" t="s">
        <v>1514</v>
      </c>
      <c r="G539" s="112">
        <v>24.4</v>
      </c>
      <c r="H539" s="112">
        <v>4.4000000000000004</v>
      </c>
      <c r="I539" s="107" t="s">
        <v>121</v>
      </c>
      <c r="J539" s="112">
        <f>IF(I539="SI", G539-H539,G539)</f>
        <v>20</v>
      </c>
      <c r="K539" s="299" t="s">
        <v>891</v>
      </c>
      <c r="L539" s="108">
        <v>2021</v>
      </c>
      <c r="M539" s="108">
        <v>4560</v>
      </c>
      <c r="N539" s="109" t="s">
        <v>1393</v>
      </c>
      <c r="O539" s="111" t="s">
        <v>1515</v>
      </c>
      <c r="P539" s="109" t="s">
        <v>1516</v>
      </c>
      <c r="Q539" s="109" t="s">
        <v>125</v>
      </c>
      <c r="R539" s="108">
        <v>1</v>
      </c>
      <c r="S539" s="111" t="s">
        <v>166</v>
      </c>
      <c r="T539" s="108">
        <v>1010202</v>
      </c>
      <c r="U539" s="108">
        <v>130</v>
      </c>
      <c r="V539" s="108">
        <v>1043</v>
      </c>
      <c r="W539" s="108">
        <v>1</v>
      </c>
      <c r="X539" s="113">
        <v>2021</v>
      </c>
      <c r="Y539" s="113">
        <v>40</v>
      </c>
      <c r="Z539" s="113">
        <v>8</v>
      </c>
      <c r="AA539" s="114" t="s">
        <v>1508</v>
      </c>
      <c r="AB539" s="108">
        <v>877</v>
      </c>
      <c r="AC539" s="109" t="s">
        <v>1484</v>
      </c>
      <c r="AD539" s="300" t="s">
        <v>1517</v>
      </c>
      <c r="AE539" s="300" t="s">
        <v>1518</v>
      </c>
      <c r="AF539" s="301">
        <f>AE539-AD539</f>
        <v>-11</v>
      </c>
      <c r="AG539" s="302">
        <f>IF(AI539="SI", 0,J539)</f>
        <v>20</v>
      </c>
      <c r="AH539" s="303">
        <f>AG539*AF539</f>
        <v>-220</v>
      </c>
      <c r="AI539" s="304" t="s">
        <v>131</v>
      </c>
    </row>
    <row r="540" spans="1:35" x14ac:dyDescent="0.2">
      <c r="A540" s="108">
        <v>2021</v>
      </c>
      <c r="B540" s="108">
        <v>439</v>
      </c>
      <c r="C540" s="109" t="s">
        <v>1324</v>
      </c>
      <c r="D540" s="297" t="s">
        <v>1520</v>
      </c>
      <c r="E540" s="109" t="s">
        <v>1511</v>
      </c>
      <c r="F540" s="298" t="s">
        <v>536</v>
      </c>
      <c r="G540" s="112">
        <v>342.3</v>
      </c>
      <c r="H540" s="112">
        <v>61.73</v>
      </c>
      <c r="I540" s="107" t="s">
        <v>121</v>
      </c>
      <c r="J540" s="112">
        <f>IF(I540="SI", G540-H540,G540)</f>
        <v>280.57</v>
      </c>
      <c r="K540" s="299" t="s">
        <v>537</v>
      </c>
      <c r="L540" s="108">
        <v>2021</v>
      </c>
      <c r="M540" s="108">
        <v>4558</v>
      </c>
      <c r="N540" s="109" t="s">
        <v>1393</v>
      </c>
      <c r="O540" s="111" t="s">
        <v>445</v>
      </c>
      <c r="P540" s="109" t="s">
        <v>446</v>
      </c>
      <c r="Q540" s="109" t="s">
        <v>125</v>
      </c>
      <c r="R540" s="108">
        <v>2</v>
      </c>
      <c r="S540" s="111" t="s">
        <v>138</v>
      </c>
      <c r="T540" s="108">
        <v>1080203</v>
      </c>
      <c r="U540" s="108">
        <v>2890</v>
      </c>
      <c r="V540" s="108">
        <v>1938</v>
      </c>
      <c r="W540" s="108">
        <v>99</v>
      </c>
      <c r="X540" s="113">
        <v>2021</v>
      </c>
      <c r="Y540" s="113">
        <v>63</v>
      </c>
      <c r="Z540" s="113">
        <v>0</v>
      </c>
      <c r="AA540" s="114" t="s">
        <v>1508</v>
      </c>
      <c r="AB540" s="108">
        <v>882</v>
      </c>
      <c r="AC540" s="109" t="s">
        <v>1125</v>
      </c>
      <c r="AD540" s="300" t="s">
        <v>1143</v>
      </c>
      <c r="AE540" s="300" t="s">
        <v>1468</v>
      </c>
      <c r="AF540" s="301">
        <f>AE540-AD540</f>
        <v>-8</v>
      </c>
      <c r="AG540" s="302">
        <f>IF(AI540="SI", 0,J540)</f>
        <v>280.57</v>
      </c>
      <c r="AH540" s="303">
        <f>AG540*AF540</f>
        <v>-2244.56</v>
      </c>
      <c r="AI540" s="304" t="s">
        <v>131</v>
      </c>
    </row>
    <row r="541" spans="1:35" x14ac:dyDescent="0.2">
      <c r="A541" s="108">
        <v>2021</v>
      </c>
      <c r="B541" s="108">
        <v>440</v>
      </c>
      <c r="C541" s="109" t="s">
        <v>1439</v>
      </c>
      <c r="D541" s="297" t="s">
        <v>1521</v>
      </c>
      <c r="E541" s="109" t="s">
        <v>1511</v>
      </c>
      <c r="F541" s="298" t="s">
        <v>1522</v>
      </c>
      <c r="G541" s="112">
        <v>254.98</v>
      </c>
      <c r="H541" s="112">
        <v>45.98</v>
      </c>
      <c r="I541" s="107" t="s">
        <v>121</v>
      </c>
      <c r="J541" s="112">
        <f>IF(I541="SI", G541-H541,G541)</f>
        <v>209</v>
      </c>
      <c r="K541" s="299" t="s">
        <v>1523</v>
      </c>
      <c r="L541" s="108">
        <v>2021</v>
      </c>
      <c r="M541" s="108">
        <v>4637</v>
      </c>
      <c r="N541" s="109" t="s">
        <v>1439</v>
      </c>
      <c r="O541" s="111" t="s">
        <v>375</v>
      </c>
      <c r="P541" s="109" t="s">
        <v>376</v>
      </c>
      <c r="Q541" s="109" t="s">
        <v>125</v>
      </c>
      <c r="R541" s="108">
        <v>4</v>
      </c>
      <c r="S541" s="111" t="s">
        <v>126</v>
      </c>
      <c r="T541" s="108">
        <v>1040103</v>
      </c>
      <c r="U541" s="108">
        <v>1460</v>
      </c>
      <c r="V541" s="108">
        <v>1346</v>
      </c>
      <c r="W541" s="108">
        <v>1</v>
      </c>
      <c r="X541" s="113">
        <v>2021</v>
      </c>
      <c r="Y541" s="113">
        <v>37</v>
      </c>
      <c r="Z541" s="113">
        <v>2</v>
      </c>
      <c r="AA541" s="114" t="s">
        <v>1518</v>
      </c>
      <c r="AB541" s="108">
        <v>894</v>
      </c>
      <c r="AC541" s="109" t="s">
        <v>1125</v>
      </c>
      <c r="AD541" s="300" t="s">
        <v>1524</v>
      </c>
      <c r="AE541" s="300" t="s">
        <v>1525</v>
      </c>
      <c r="AF541" s="301">
        <f>AE541-AD541</f>
        <v>-6</v>
      </c>
      <c r="AG541" s="302">
        <f>IF(AI541="SI", 0,J541)</f>
        <v>209</v>
      </c>
      <c r="AH541" s="303">
        <f>AG541*AF541</f>
        <v>-1254</v>
      </c>
      <c r="AI541" s="304" t="s">
        <v>131</v>
      </c>
    </row>
    <row r="542" spans="1:35" x14ac:dyDescent="0.2">
      <c r="A542" s="108">
        <v>2021</v>
      </c>
      <c r="B542" s="108">
        <v>441</v>
      </c>
      <c r="C542" s="109" t="s">
        <v>1439</v>
      </c>
      <c r="D542" s="297" t="s">
        <v>1526</v>
      </c>
      <c r="E542" s="109" t="s">
        <v>1511</v>
      </c>
      <c r="F542" s="298" t="s">
        <v>1466</v>
      </c>
      <c r="G542" s="112">
        <v>854</v>
      </c>
      <c r="H542" s="112">
        <v>154</v>
      </c>
      <c r="I542" s="107" t="s">
        <v>121</v>
      </c>
      <c r="J542" s="112">
        <f>IF(I542="SI", G542-H542,G542)</f>
        <v>700</v>
      </c>
      <c r="K542" s="299" t="s">
        <v>1119</v>
      </c>
      <c r="L542" s="108">
        <v>2021</v>
      </c>
      <c r="M542" s="108">
        <v>4635</v>
      </c>
      <c r="N542" s="109" t="s">
        <v>1439</v>
      </c>
      <c r="O542" s="111" t="s">
        <v>1121</v>
      </c>
      <c r="P542" s="109" t="s">
        <v>1122</v>
      </c>
      <c r="Q542" s="109" t="s">
        <v>125</v>
      </c>
      <c r="R542" s="108">
        <v>1</v>
      </c>
      <c r="S542" s="111" t="s">
        <v>166</v>
      </c>
      <c r="T542" s="108">
        <v>1010203</v>
      </c>
      <c r="U542" s="108">
        <v>140</v>
      </c>
      <c r="V542" s="108">
        <v>1043</v>
      </c>
      <c r="W542" s="108">
        <v>6</v>
      </c>
      <c r="X542" s="113">
        <v>2021</v>
      </c>
      <c r="Y542" s="113">
        <v>102</v>
      </c>
      <c r="Z542" s="113">
        <v>0</v>
      </c>
      <c r="AA542" s="114" t="s">
        <v>1508</v>
      </c>
      <c r="AB542" s="108">
        <v>873</v>
      </c>
      <c r="AC542" s="109" t="s">
        <v>1484</v>
      </c>
      <c r="AD542" s="300" t="s">
        <v>1524</v>
      </c>
      <c r="AE542" s="300" t="s">
        <v>1125</v>
      </c>
      <c r="AF542" s="301">
        <f>AE542-AD542</f>
        <v>-11</v>
      </c>
      <c r="AG542" s="302">
        <f>IF(AI542="SI", 0,J542)</f>
        <v>700</v>
      </c>
      <c r="AH542" s="303">
        <f>AG542*AF542</f>
        <v>-7700</v>
      </c>
      <c r="AI542" s="304" t="s">
        <v>131</v>
      </c>
    </row>
    <row r="543" spans="1:35" x14ac:dyDescent="0.2">
      <c r="A543" s="108">
        <v>2021</v>
      </c>
      <c r="B543" s="108">
        <v>442</v>
      </c>
      <c r="C543" s="109" t="s">
        <v>1439</v>
      </c>
      <c r="D543" s="297" t="s">
        <v>1527</v>
      </c>
      <c r="E543" s="109" t="s">
        <v>1511</v>
      </c>
      <c r="F543" s="298" t="s">
        <v>1466</v>
      </c>
      <c r="G543" s="112">
        <v>199.96</v>
      </c>
      <c r="H543" s="112">
        <v>36.06</v>
      </c>
      <c r="I543" s="107" t="s">
        <v>121</v>
      </c>
      <c r="J543" s="112">
        <f>IF(I543="SI", G543-H543,G543)</f>
        <v>163.9</v>
      </c>
      <c r="K543" s="299" t="s">
        <v>1528</v>
      </c>
      <c r="L543" s="108">
        <v>2021</v>
      </c>
      <c r="M543" s="108">
        <v>4636</v>
      </c>
      <c r="N543" s="109" t="s">
        <v>1439</v>
      </c>
      <c r="O543" s="111" t="s">
        <v>1121</v>
      </c>
      <c r="P543" s="109" t="s">
        <v>1122</v>
      </c>
      <c r="Q543" s="109" t="s">
        <v>125</v>
      </c>
      <c r="R543" s="108">
        <v>1</v>
      </c>
      <c r="S543" s="111" t="s">
        <v>166</v>
      </c>
      <c r="T543" s="108">
        <v>1010203</v>
      </c>
      <c r="U543" s="108">
        <v>140</v>
      </c>
      <c r="V543" s="108">
        <v>1043</v>
      </c>
      <c r="W543" s="108">
        <v>6</v>
      </c>
      <c r="X543" s="113">
        <v>2021</v>
      </c>
      <c r="Y543" s="113">
        <v>158</v>
      </c>
      <c r="Z543" s="113">
        <v>0</v>
      </c>
      <c r="AA543" s="114" t="s">
        <v>1508</v>
      </c>
      <c r="AB543" s="108">
        <v>874</v>
      </c>
      <c r="AC543" s="109" t="s">
        <v>1484</v>
      </c>
      <c r="AD543" s="300" t="s">
        <v>1524</v>
      </c>
      <c r="AE543" s="300" t="s">
        <v>1125</v>
      </c>
      <c r="AF543" s="301">
        <f>AE543-AD543</f>
        <v>-11</v>
      </c>
      <c r="AG543" s="302">
        <f>IF(AI543="SI", 0,J543)</f>
        <v>163.9</v>
      </c>
      <c r="AH543" s="303">
        <f>AG543*AF543</f>
        <v>-1802.9</v>
      </c>
      <c r="AI543" s="304" t="s">
        <v>131</v>
      </c>
    </row>
    <row r="544" spans="1:35" x14ac:dyDescent="0.2">
      <c r="A544" s="108">
        <v>2021</v>
      </c>
      <c r="B544" s="108">
        <v>443</v>
      </c>
      <c r="C544" s="109" t="s">
        <v>1439</v>
      </c>
      <c r="D544" s="297" t="s">
        <v>1529</v>
      </c>
      <c r="E544" s="109" t="s">
        <v>1353</v>
      </c>
      <c r="F544" s="298" t="s">
        <v>1530</v>
      </c>
      <c r="G544" s="112">
        <v>95.62</v>
      </c>
      <c r="H544" s="112">
        <v>17.239999999999998</v>
      </c>
      <c r="I544" s="107" t="s">
        <v>121</v>
      </c>
      <c r="J544" s="112">
        <f>IF(I544="SI", G544-H544,G544)</f>
        <v>78.38000000000001</v>
      </c>
      <c r="K544" s="299" t="s">
        <v>282</v>
      </c>
      <c r="L544" s="108">
        <v>2021</v>
      </c>
      <c r="M544" s="108">
        <v>4455</v>
      </c>
      <c r="N544" s="109" t="s">
        <v>1390</v>
      </c>
      <c r="O544" s="111" t="s">
        <v>1531</v>
      </c>
      <c r="P544" s="109" t="s">
        <v>1532</v>
      </c>
      <c r="Q544" s="109" t="s">
        <v>1532</v>
      </c>
      <c r="R544" s="108">
        <v>2</v>
      </c>
      <c r="S544" s="111" t="s">
        <v>138</v>
      </c>
      <c r="T544" s="108">
        <v>1080203</v>
      </c>
      <c r="U544" s="108">
        <v>2890</v>
      </c>
      <c r="V544" s="108">
        <v>1937</v>
      </c>
      <c r="W544" s="108">
        <v>99</v>
      </c>
      <c r="X544" s="113">
        <v>2021</v>
      </c>
      <c r="Y544" s="113">
        <v>355</v>
      </c>
      <c r="Z544" s="113">
        <v>0</v>
      </c>
      <c r="AA544" s="114" t="s">
        <v>1508</v>
      </c>
      <c r="AB544" s="108">
        <v>880</v>
      </c>
      <c r="AC544" s="109" t="s">
        <v>1125</v>
      </c>
      <c r="AD544" s="300" t="s">
        <v>1525</v>
      </c>
      <c r="AE544" s="300" t="s">
        <v>1468</v>
      </c>
      <c r="AF544" s="301">
        <f>AE544-AD544</f>
        <v>-4</v>
      </c>
      <c r="AG544" s="302">
        <f>IF(AI544="SI", 0,J544)</f>
        <v>78.38000000000001</v>
      </c>
      <c r="AH544" s="303">
        <f>AG544*AF544</f>
        <v>-313.52000000000004</v>
      </c>
      <c r="AI544" s="304" t="s">
        <v>131</v>
      </c>
    </row>
    <row r="545" spans="1:35" x14ac:dyDescent="0.2">
      <c r="A545" s="108">
        <v>2021</v>
      </c>
      <c r="B545" s="108">
        <v>444</v>
      </c>
      <c r="C545" s="109" t="s">
        <v>1416</v>
      </c>
      <c r="D545" s="297" t="s">
        <v>1533</v>
      </c>
      <c r="E545" s="109" t="s">
        <v>1534</v>
      </c>
      <c r="F545" s="298" t="s">
        <v>1535</v>
      </c>
      <c r="G545" s="112">
        <v>976</v>
      </c>
      <c r="H545" s="112">
        <v>176</v>
      </c>
      <c r="I545" s="107" t="s">
        <v>121</v>
      </c>
      <c r="J545" s="112">
        <f>IF(I545="SI", G545-H545,G545)</f>
        <v>800</v>
      </c>
      <c r="K545" s="299" t="s">
        <v>1536</v>
      </c>
      <c r="L545" s="108">
        <v>0</v>
      </c>
      <c r="M545" s="108">
        <v>0</v>
      </c>
      <c r="N545" s="109"/>
      <c r="O545" s="111" t="s">
        <v>1537</v>
      </c>
      <c r="P545" s="109" t="s">
        <v>1538</v>
      </c>
      <c r="Q545" s="109" t="s">
        <v>125</v>
      </c>
      <c r="R545" s="108">
        <v>2</v>
      </c>
      <c r="S545" s="111" t="s">
        <v>138</v>
      </c>
      <c r="T545" s="108">
        <v>1010603</v>
      </c>
      <c r="U545" s="108">
        <v>580</v>
      </c>
      <c r="V545" s="108">
        <v>1086</v>
      </c>
      <c r="W545" s="108">
        <v>99</v>
      </c>
      <c r="X545" s="113">
        <v>2017</v>
      </c>
      <c r="Y545" s="113">
        <v>167</v>
      </c>
      <c r="Z545" s="113">
        <v>0</v>
      </c>
      <c r="AA545" s="114" t="s">
        <v>1508</v>
      </c>
      <c r="AB545" s="108">
        <v>883</v>
      </c>
      <c r="AC545" s="109" t="s">
        <v>1125</v>
      </c>
      <c r="AD545" s="300" t="s">
        <v>1539</v>
      </c>
      <c r="AE545" s="300" t="s">
        <v>1540</v>
      </c>
      <c r="AF545" s="301">
        <f>AE545-AD545</f>
        <v>84</v>
      </c>
      <c r="AG545" s="302">
        <f>IF(AI545="SI", 0,J545)</f>
        <v>800</v>
      </c>
      <c r="AH545" s="303">
        <f>AG545*AF545</f>
        <v>67200</v>
      </c>
      <c r="AI545" s="304" t="s">
        <v>131</v>
      </c>
    </row>
    <row r="546" spans="1:35" x14ac:dyDescent="0.2">
      <c r="A546" s="108">
        <v>2021</v>
      </c>
      <c r="B546" s="108">
        <v>445</v>
      </c>
      <c r="C546" s="109" t="s">
        <v>1405</v>
      </c>
      <c r="D546" s="297" t="s">
        <v>1541</v>
      </c>
      <c r="E546" s="109" t="s">
        <v>1542</v>
      </c>
      <c r="F546" s="298" t="s">
        <v>284</v>
      </c>
      <c r="G546" s="112">
        <v>106.54</v>
      </c>
      <c r="H546" s="112">
        <v>19.21</v>
      </c>
      <c r="I546" s="107" t="s">
        <v>121</v>
      </c>
      <c r="J546" s="112">
        <f>IF(I546="SI", G546-H546,G546)</f>
        <v>87.330000000000013</v>
      </c>
      <c r="K546" s="299" t="s">
        <v>1543</v>
      </c>
      <c r="L546" s="108">
        <v>2021</v>
      </c>
      <c r="M546" s="108">
        <v>4708</v>
      </c>
      <c r="N546" s="109" t="s">
        <v>1416</v>
      </c>
      <c r="O546" s="111" t="s">
        <v>467</v>
      </c>
      <c r="P546" s="109" t="s">
        <v>468</v>
      </c>
      <c r="Q546" s="109" t="s">
        <v>125</v>
      </c>
      <c r="R546" s="108">
        <v>2</v>
      </c>
      <c r="S546" s="111" t="s">
        <v>138</v>
      </c>
      <c r="T546" s="108">
        <v>1010502</v>
      </c>
      <c r="U546" s="108">
        <v>460</v>
      </c>
      <c r="V546" s="108">
        <v>1156</v>
      </c>
      <c r="W546" s="108">
        <v>1</v>
      </c>
      <c r="X546" s="113">
        <v>2021</v>
      </c>
      <c r="Y546" s="113">
        <v>168</v>
      </c>
      <c r="Z546" s="113">
        <v>8</v>
      </c>
      <c r="AA546" s="114" t="s">
        <v>1508</v>
      </c>
      <c r="AB546" s="108">
        <v>887</v>
      </c>
      <c r="AC546" s="109" t="s">
        <v>1125</v>
      </c>
      <c r="AD546" s="300" t="s">
        <v>1544</v>
      </c>
      <c r="AE546" s="300" t="s">
        <v>1468</v>
      </c>
      <c r="AF546" s="301">
        <f>AE546-AD546</f>
        <v>-13</v>
      </c>
      <c r="AG546" s="302">
        <f>IF(AI546="SI", 0,J546)</f>
        <v>87.330000000000013</v>
      </c>
      <c r="AH546" s="303">
        <f>AG546*AF546</f>
        <v>-1135.2900000000002</v>
      </c>
      <c r="AI546" s="304" t="s">
        <v>131</v>
      </c>
    </row>
    <row r="547" spans="1:35" x14ac:dyDescent="0.2">
      <c r="A547" s="108">
        <v>2021</v>
      </c>
      <c r="B547" s="108">
        <v>446</v>
      </c>
      <c r="C547" s="109" t="s">
        <v>1405</v>
      </c>
      <c r="D547" s="297" t="s">
        <v>1545</v>
      </c>
      <c r="E547" s="109" t="s">
        <v>1324</v>
      </c>
      <c r="F547" s="298" t="s">
        <v>284</v>
      </c>
      <c r="G547" s="112">
        <v>40</v>
      </c>
      <c r="H547" s="112">
        <v>7.21</v>
      </c>
      <c r="I547" s="107" t="s">
        <v>121</v>
      </c>
      <c r="J547" s="112">
        <f>IF(I547="SI", G547-H547,G547)</f>
        <v>32.79</v>
      </c>
      <c r="K547" s="299" t="s">
        <v>1546</v>
      </c>
      <c r="L547" s="108">
        <v>2021</v>
      </c>
      <c r="M547" s="108">
        <v>4710</v>
      </c>
      <c r="N547" s="109" t="s">
        <v>1416</v>
      </c>
      <c r="O547" s="111" t="s">
        <v>467</v>
      </c>
      <c r="P547" s="109" t="s">
        <v>468</v>
      </c>
      <c r="Q547" s="109" t="s">
        <v>125</v>
      </c>
      <c r="R547" s="108">
        <v>2</v>
      </c>
      <c r="S547" s="111" t="s">
        <v>138</v>
      </c>
      <c r="T547" s="108">
        <v>1090602</v>
      </c>
      <c r="U547" s="108">
        <v>3650</v>
      </c>
      <c r="V547" s="108">
        <v>1808</v>
      </c>
      <c r="W547" s="108">
        <v>1</v>
      </c>
      <c r="X547" s="113">
        <v>2021</v>
      </c>
      <c r="Y547" s="113">
        <v>169</v>
      </c>
      <c r="Z547" s="113">
        <v>3</v>
      </c>
      <c r="AA547" s="114" t="s">
        <v>1508</v>
      </c>
      <c r="AB547" s="108">
        <v>888</v>
      </c>
      <c r="AC547" s="109" t="s">
        <v>1125</v>
      </c>
      <c r="AD547" s="300" t="s">
        <v>1544</v>
      </c>
      <c r="AE547" s="300" t="s">
        <v>1468</v>
      </c>
      <c r="AF547" s="301">
        <f>AE547-AD547</f>
        <v>-13</v>
      </c>
      <c r="AG547" s="302">
        <f>IF(AI547="SI", 0,J547)</f>
        <v>32.79</v>
      </c>
      <c r="AH547" s="303">
        <f>AG547*AF547</f>
        <v>-426.27</v>
      </c>
      <c r="AI547" s="304" t="s">
        <v>131</v>
      </c>
    </row>
    <row r="548" spans="1:35" x14ac:dyDescent="0.2">
      <c r="A548" s="108">
        <v>2021</v>
      </c>
      <c r="B548" s="108">
        <v>447</v>
      </c>
      <c r="C548" s="109" t="s">
        <v>1405</v>
      </c>
      <c r="D548" s="297" t="s">
        <v>1547</v>
      </c>
      <c r="E548" s="109" t="s">
        <v>1324</v>
      </c>
      <c r="F548" s="298" t="s">
        <v>1548</v>
      </c>
      <c r="G548" s="112">
        <v>52</v>
      </c>
      <c r="H548" s="112">
        <v>0</v>
      </c>
      <c r="I548" s="107" t="s">
        <v>131</v>
      </c>
      <c r="J548" s="112">
        <f>IF(I548="SI", G548-H548,G548)</f>
        <v>52</v>
      </c>
      <c r="K548" s="299" t="s">
        <v>1549</v>
      </c>
      <c r="L548" s="108">
        <v>2021</v>
      </c>
      <c r="M548" s="108">
        <v>4709</v>
      </c>
      <c r="N548" s="109" t="s">
        <v>1416</v>
      </c>
      <c r="O548" s="111" t="s">
        <v>1550</v>
      </c>
      <c r="P548" s="109" t="s">
        <v>1551</v>
      </c>
      <c r="Q548" s="109" t="s">
        <v>125</v>
      </c>
      <c r="R548" s="108">
        <v>1</v>
      </c>
      <c r="S548" s="111" t="s">
        <v>166</v>
      </c>
      <c r="T548" s="108">
        <v>1010202</v>
      </c>
      <c r="U548" s="108">
        <v>130</v>
      </c>
      <c r="V548" s="108">
        <v>1043</v>
      </c>
      <c r="W548" s="108">
        <v>1</v>
      </c>
      <c r="X548" s="113">
        <v>2021</v>
      </c>
      <c r="Y548" s="113">
        <v>179</v>
      </c>
      <c r="Z548" s="113">
        <v>0</v>
      </c>
      <c r="AA548" s="114" t="s">
        <v>1508</v>
      </c>
      <c r="AB548" s="108">
        <v>875</v>
      </c>
      <c r="AC548" s="109" t="s">
        <v>1484</v>
      </c>
      <c r="AD548" s="300" t="s">
        <v>1539</v>
      </c>
      <c r="AE548" s="300" t="s">
        <v>1518</v>
      </c>
      <c r="AF548" s="301">
        <f>AE548-AD548</f>
        <v>-16</v>
      </c>
      <c r="AG548" s="302">
        <f>IF(AI548="SI", 0,J548)</f>
        <v>52</v>
      </c>
      <c r="AH548" s="303">
        <f>AG548*AF548</f>
        <v>-832</v>
      </c>
      <c r="AI548" s="304" t="s">
        <v>131</v>
      </c>
    </row>
    <row r="549" spans="1:35" x14ac:dyDescent="0.2">
      <c r="A549" s="108">
        <v>2021</v>
      </c>
      <c r="B549" s="108">
        <v>448</v>
      </c>
      <c r="C549" s="109" t="s">
        <v>1325</v>
      </c>
      <c r="D549" s="297" t="s">
        <v>1552</v>
      </c>
      <c r="E549" s="109" t="s">
        <v>1511</v>
      </c>
      <c r="F549" s="298" t="s">
        <v>120</v>
      </c>
      <c r="G549" s="112">
        <v>130</v>
      </c>
      <c r="H549" s="112">
        <v>5</v>
      </c>
      <c r="I549" s="107" t="s">
        <v>121</v>
      </c>
      <c r="J549" s="112">
        <f>IF(I549="SI", G549-H549,G549)</f>
        <v>125</v>
      </c>
      <c r="K549" s="299" t="s">
        <v>122</v>
      </c>
      <c r="L549" s="108">
        <v>2021</v>
      </c>
      <c r="M549" s="108">
        <v>4739</v>
      </c>
      <c r="N549" s="109" t="s">
        <v>1405</v>
      </c>
      <c r="O549" s="111" t="s">
        <v>123</v>
      </c>
      <c r="P549" s="109" t="s">
        <v>124</v>
      </c>
      <c r="Q549" s="109" t="s">
        <v>125</v>
      </c>
      <c r="R549" s="108">
        <v>4</v>
      </c>
      <c r="S549" s="111" t="s">
        <v>126</v>
      </c>
      <c r="T549" s="108">
        <v>1010203</v>
      </c>
      <c r="U549" s="108">
        <v>140</v>
      </c>
      <c r="V549" s="108">
        <v>1066</v>
      </c>
      <c r="W549" s="108">
        <v>99</v>
      </c>
      <c r="X549" s="113">
        <v>2021</v>
      </c>
      <c r="Y549" s="113">
        <v>229</v>
      </c>
      <c r="Z549" s="113">
        <v>0</v>
      </c>
      <c r="AA549" s="114" t="s">
        <v>1518</v>
      </c>
      <c r="AB549" s="108">
        <v>889</v>
      </c>
      <c r="AC549" s="109" t="s">
        <v>1125</v>
      </c>
      <c r="AD549" s="300" t="s">
        <v>1539</v>
      </c>
      <c r="AE549" s="300" t="s">
        <v>1525</v>
      </c>
      <c r="AF549" s="301">
        <f>AE549-AD549</f>
        <v>-10</v>
      </c>
      <c r="AG549" s="302">
        <f>IF(AI549="SI", 0,J549)</f>
        <v>125</v>
      </c>
      <c r="AH549" s="303">
        <f>AG549*AF549</f>
        <v>-1250</v>
      </c>
      <c r="AI549" s="304" t="s">
        <v>131</v>
      </c>
    </row>
    <row r="550" spans="1:35" x14ac:dyDescent="0.2">
      <c r="A550" s="108">
        <v>2021</v>
      </c>
      <c r="B550" s="108">
        <v>449</v>
      </c>
      <c r="C550" s="109" t="s">
        <v>1432</v>
      </c>
      <c r="D550" s="297" t="s">
        <v>1553</v>
      </c>
      <c r="E550" s="109" t="s">
        <v>1405</v>
      </c>
      <c r="F550" s="298" t="s">
        <v>1554</v>
      </c>
      <c r="G550" s="112">
        <v>60.02</v>
      </c>
      <c r="H550" s="112">
        <v>5.46</v>
      </c>
      <c r="I550" s="107" t="s">
        <v>121</v>
      </c>
      <c r="J550" s="112">
        <f>IF(I550="SI", G550-H550,G550)</f>
        <v>54.56</v>
      </c>
      <c r="K550" s="299" t="s">
        <v>1555</v>
      </c>
      <c r="L550" s="108">
        <v>2021</v>
      </c>
      <c r="M550" s="108">
        <v>4788</v>
      </c>
      <c r="N550" s="109" t="s">
        <v>1325</v>
      </c>
      <c r="O550" s="111" t="s">
        <v>1556</v>
      </c>
      <c r="P550" s="109" t="s">
        <v>1557</v>
      </c>
      <c r="Q550" s="109" t="s">
        <v>125</v>
      </c>
      <c r="R550" s="108">
        <v>2</v>
      </c>
      <c r="S550" s="111" t="s">
        <v>138</v>
      </c>
      <c r="T550" s="108">
        <v>1010502</v>
      </c>
      <c r="U550" s="108">
        <v>460</v>
      </c>
      <c r="V550" s="108">
        <v>1156</v>
      </c>
      <c r="W550" s="108">
        <v>1</v>
      </c>
      <c r="X550" s="113">
        <v>2021</v>
      </c>
      <c r="Y550" s="113">
        <v>168</v>
      </c>
      <c r="Z550" s="113">
        <v>3</v>
      </c>
      <c r="AA550" s="114" t="s">
        <v>1508</v>
      </c>
      <c r="AB550" s="108">
        <v>885</v>
      </c>
      <c r="AC550" s="109" t="s">
        <v>1125</v>
      </c>
      <c r="AD550" s="300" t="s">
        <v>1558</v>
      </c>
      <c r="AE550" s="300" t="s">
        <v>1559</v>
      </c>
      <c r="AF550" s="301">
        <f>AE550-AD550</f>
        <v>-5</v>
      </c>
      <c r="AG550" s="302">
        <f>IF(AI550="SI", 0,J550)</f>
        <v>54.56</v>
      </c>
      <c r="AH550" s="303">
        <f>AG550*AF550</f>
        <v>-272.8</v>
      </c>
      <c r="AI550" s="304" t="s">
        <v>131</v>
      </c>
    </row>
    <row r="551" spans="1:35" x14ac:dyDescent="0.2">
      <c r="A551" s="108">
        <v>2021</v>
      </c>
      <c r="B551" s="108">
        <v>450</v>
      </c>
      <c r="C551" s="109" t="s">
        <v>1432</v>
      </c>
      <c r="D551" s="297" t="s">
        <v>1560</v>
      </c>
      <c r="E551" s="109" t="s">
        <v>1405</v>
      </c>
      <c r="F551" s="298" t="s">
        <v>1561</v>
      </c>
      <c r="G551" s="112">
        <v>10</v>
      </c>
      <c r="H551" s="112">
        <v>1.8</v>
      </c>
      <c r="I551" s="107" t="s">
        <v>121</v>
      </c>
      <c r="J551" s="112">
        <f>IF(I551="SI", G551-H551,G551)</f>
        <v>8.1999999999999993</v>
      </c>
      <c r="K551" s="299" t="s">
        <v>1562</v>
      </c>
      <c r="L551" s="108">
        <v>2021</v>
      </c>
      <c r="M551" s="108">
        <v>4787</v>
      </c>
      <c r="N551" s="109" t="s">
        <v>1325</v>
      </c>
      <c r="O551" s="111" t="s">
        <v>1563</v>
      </c>
      <c r="P551" s="109" t="s">
        <v>1564</v>
      </c>
      <c r="Q551" s="109" t="s">
        <v>125</v>
      </c>
      <c r="R551" s="108">
        <v>1</v>
      </c>
      <c r="S551" s="111" t="s">
        <v>166</v>
      </c>
      <c r="T551" s="108">
        <v>1010202</v>
      </c>
      <c r="U551" s="108">
        <v>130</v>
      </c>
      <c r="V551" s="108">
        <v>1043</v>
      </c>
      <c r="W551" s="108">
        <v>1</v>
      </c>
      <c r="X551" s="113">
        <v>2021</v>
      </c>
      <c r="Y551" s="113">
        <v>40</v>
      </c>
      <c r="Z551" s="113">
        <v>21</v>
      </c>
      <c r="AA551" s="114" t="s">
        <v>1508</v>
      </c>
      <c r="AB551" s="108">
        <v>878</v>
      </c>
      <c r="AC551" s="109" t="s">
        <v>1484</v>
      </c>
      <c r="AD551" s="300" t="s">
        <v>1558</v>
      </c>
      <c r="AE551" s="300" t="s">
        <v>1518</v>
      </c>
      <c r="AF551" s="301">
        <f>AE551-AD551</f>
        <v>-18</v>
      </c>
      <c r="AG551" s="302">
        <f>IF(AI551="SI", 0,J551)</f>
        <v>8.1999999999999993</v>
      </c>
      <c r="AH551" s="303">
        <f>AG551*AF551</f>
        <v>-147.6</v>
      </c>
      <c r="AI551" s="304" t="s">
        <v>131</v>
      </c>
    </row>
    <row r="552" spans="1:35" x14ac:dyDescent="0.2">
      <c r="A552" s="108">
        <v>2021</v>
      </c>
      <c r="B552" s="108">
        <v>451</v>
      </c>
      <c r="C552" s="109" t="s">
        <v>1326</v>
      </c>
      <c r="D552" s="297" t="s">
        <v>1565</v>
      </c>
      <c r="E552" s="109" t="s">
        <v>1480</v>
      </c>
      <c r="F552" s="298" t="s">
        <v>1566</v>
      </c>
      <c r="G552" s="112">
        <v>2064.0700000000002</v>
      </c>
      <c r="H552" s="112">
        <v>372.21</v>
      </c>
      <c r="I552" s="107" t="s">
        <v>121</v>
      </c>
      <c r="J552" s="112">
        <f>IF(I552="SI", G552-H552,G552)</f>
        <v>1691.8600000000001</v>
      </c>
      <c r="K552" s="299" t="s">
        <v>1567</v>
      </c>
      <c r="L552" s="108">
        <v>2021</v>
      </c>
      <c r="M552" s="108">
        <v>4877</v>
      </c>
      <c r="N552" s="109" t="s">
        <v>1326</v>
      </c>
      <c r="O552" s="111" t="s">
        <v>1568</v>
      </c>
      <c r="P552" s="109" t="s">
        <v>125</v>
      </c>
      <c r="Q552" s="109" t="s">
        <v>1569</v>
      </c>
      <c r="R552" s="108">
        <v>2</v>
      </c>
      <c r="S552" s="111" t="s">
        <v>138</v>
      </c>
      <c r="T552" s="108">
        <v>2010501</v>
      </c>
      <c r="U552" s="108">
        <v>6130</v>
      </c>
      <c r="V552" s="108">
        <v>3063</v>
      </c>
      <c r="W552" s="108">
        <v>99</v>
      </c>
      <c r="X552" s="113">
        <v>2021</v>
      </c>
      <c r="Y552" s="113">
        <v>205</v>
      </c>
      <c r="Z552" s="113">
        <v>0</v>
      </c>
      <c r="AA552" s="114" t="s">
        <v>1508</v>
      </c>
      <c r="AB552" s="108">
        <v>881</v>
      </c>
      <c r="AC552" s="109" t="s">
        <v>1125</v>
      </c>
      <c r="AD552" s="300" t="s">
        <v>1570</v>
      </c>
      <c r="AE552" s="300" t="s">
        <v>1571</v>
      </c>
      <c r="AF552" s="301">
        <f>AE552-AD552</f>
        <v>-3</v>
      </c>
      <c r="AG552" s="302">
        <f>IF(AI552="SI", 0,J552)</f>
        <v>1691.8600000000001</v>
      </c>
      <c r="AH552" s="303">
        <f>AG552*AF552</f>
        <v>-5075.58</v>
      </c>
      <c r="AI552" s="304" t="s">
        <v>131</v>
      </c>
    </row>
    <row r="553" spans="1:35" x14ac:dyDescent="0.2">
      <c r="A553" s="108">
        <v>2021</v>
      </c>
      <c r="B553" s="108">
        <v>452</v>
      </c>
      <c r="C553" s="109" t="s">
        <v>1326</v>
      </c>
      <c r="D553" s="297" t="s">
        <v>1572</v>
      </c>
      <c r="E553" s="109" t="s">
        <v>1511</v>
      </c>
      <c r="F553" s="298" t="s">
        <v>510</v>
      </c>
      <c r="G553" s="112">
        <v>282.06</v>
      </c>
      <c r="H553" s="112">
        <v>50.86</v>
      </c>
      <c r="I553" s="107" t="s">
        <v>121</v>
      </c>
      <c r="J553" s="112">
        <f>IF(I553="SI", G553-H553,G553)</f>
        <v>231.2</v>
      </c>
      <c r="K553" s="299" t="s">
        <v>511</v>
      </c>
      <c r="L553" s="108">
        <v>2021</v>
      </c>
      <c r="M553" s="108">
        <v>4878</v>
      </c>
      <c r="N553" s="109" t="s">
        <v>1326</v>
      </c>
      <c r="O553" s="111" t="s">
        <v>164</v>
      </c>
      <c r="P553" s="109" t="s">
        <v>165</v>
      </c>
      <c r="Q553" s="109" t="s">
        <v>125</v>
      </c>
      <c r="R553" s="108">
        <v>1</v>
      </c>
      <c r="S553" s="111" t="s">
        <v>166</v>
      </c>
      <c r="T553" s="108">
        <v>1010203</v>
      </c>
      <c r="U553" s="108">
        <v>140</v>
      </c>
      <c r="V553" s="108">
        <v>1043</v>
      </c>
      <c r="W553" s="108">
        <v>1</v>
      </c>
      <c r="X553" s="113">
        <v>2021</v>
      </c>
      <c r="Y553" s="113">
        <v>343</v>
      </c>
      <c r="Z553" s="113">
        <v>0</v>
      </c>
      <c r="AA553" s="114" t="s">
        <v>1508</v>
      </c>
      <c r="AB553" s="108">
        <v>876</v>
      </c>
      <c r="AC553" s="109" t="s">
        <v>1484</v>
      </c>
      <c r="AD553" s="300" t="s">
        <v>1573</v>
      </c>
      <c r="AE553" s="300" t="s">
        <v>1518</v>
      </c>
      <c r="AF553" s="301">
        <f>AE553-AD553</f>
        <v>-19</v>
      </c>
      <c r="AG553" s="302">
        <f>IF(AI553="SI", 0,J553)</f>
        <v>231.2</v>
      </c>
      <c r="AH553" s="303">
        <f>AG553*AF553</f>
        <v>-4392.8</v>
      </c>
      <c r="AI553" s="304" t="s">
        <v>131</v>
      </c>
    </row>
    <row r="554" spans="1:35" x14ac:dyDescent="0.2">
      <c r="A554" s="108">
        <v>2021</v>
      </c>
      <c r="B554" s="108">
        <v>453</v>
      </c>
      <c r="C554" s="109" t="s">
        <v>1326</v>
      </c>
      <c r="D554" s="297" t="s">
        <v>1574</v>
      </c>
      <c r="E554" s="109" t="s">
        <v>1511</v>
      </c>
      <c r="F554" s="298" t="s">
        <v>642</v>
      </c>
      <c r="G554" s="112">
        <v>219.6</v>
      </c>
      <c r="H554" s="112">
        <v>39.6</v>
      </c>
      <c r="I554" s="107" t="s">
        <v>121</v>
      </c>
      <c r="J554" s="112">
        <f>IF(I554="SI", G554-H554,G554)</f>
        <v>180</v>
      </c>
      <c r="K554" s="299" t="s">
        <v>508</v>
      </c>
      <c r="L554" s="108">
        <v>2021</v>
      </c>
      <c r="M554" s="108">
        <v>4876</v>
      </c>
      <c r="N554" s="109" t="s">
        <v>1326</v>
      </c>
      <c r="O554" s="111" t="s">
        <v>164</v>
      </c>
      <c r="P554" s="109" t="s">
        <v>165</v>
      </c>
      <c r="Q554" s="109" t="s">
        <v>125</v>
      </c>
      <c r="R554" s="108">
        <v>4</v>
      </c>
      <c r="S554" s="111" t="s">
        <v>126</v>
      </c>
      <c r="T554" s="108">
        <v>1100403</v>
      </c>
      <c r="U554" s="108">
        <v>4100</v>
      </c>
      <c r="V554" s="108">
        <v>1574</v>
      </c>
      <c r="W554" s="108">
        <v>1</v>
      </c>
      <c r="X554" s="113">
        <v>2021</v>
      </c>
      <c r="Y554" s="113">
        <v>349</v>
      </c>
      <c r="Z554" s="113">
        <v>0</v>
      </c>
      <c r="AA554" s="114" t="s">
        <v>1518</v>
      </c>
      <c r="AB554" s="108">
        <v>890</v>
      </c>
      <c r="AC554" s="109" t="s">
        <v>1125</v>
      </c>
      <c r="AD554" s="300" t="s">
        <v>1573</v>
      </c>
      <c r="AE554" s="300" t="s">
        <v>1525</v>
      </c>
      <c r="AF554" s="301">
        <f>AE554-AD554</f>
        <v>-13</v>
      </c>
      <c r="AG554" s="302">
        <f>IF(AI554="SI", 0,J554)</f>
        <v>180</v>
      </c>
      <c r="AH554" s="303">
        <f>AG554*AF554</f>
        <v>-2340</v>
      </c>
      <c r="AI554" s="304" t="s">
        <v>131</v>
      </c>
    </row>
    <row r="555" spans="1:35" x14ac:dyDescent="0.2">
      <c r="A555" s="108">
        <v>2021</v>
      </c>
      <c r="B555" s="108">
        <v>454</v>
      </c>
      <c r="C555" s="109" t="s">
        <v>1326</v>
      </c>
      <c r="D555" s="297" t="s">
        <v>1575</v>
      </c>
      <c r="E555" s="109" t="s">
        <v>1511</v>
      </c>
      <c r="F555" s="298" t="s">
        <v>284</v>
      </c>
      <c r="G555" s="112">
        <v>3370</v>
      </c>
      <c r="H555" s="112">
        <v>321.54000000000002</v>
      </c>
      <c r="I555" s="107" t="s">
        <v>121</v>
      </c>
      <c r="J555" s="112">
        <f>IF(I555="SI", G555-H555,G555)</f>
        <v>3048.46</v>
      </c>
      <c r="K555" s="299" t="s">
        <v>125</v>
      </c>
      <c r="L555" s="108">
        <v>2021</v>
      </c>
      <c r="M555" s="108">
        <v>4829</v>
      </c>
      <c r="N555" s="109" t="s">
        <v>1432</v>
      </c>
      <c r="O555" s="111" t="s">
        <v>151</v>
      </c>
      <c r="P555" s="109" t="s">
        <v>152</v>
      </c>
      <c r="Q555" s="109" t="s">
        <v>125</v>
      </c>
      <c r="R555" s="108">
        <v>4</v>
      </c>
      <c r="S555" s="111" t="s">
        <v>126</v>
      </c>
      <c r="T555" s="108">
        <v>1090505</v>
      </c>
      <c r="U555" s="108">
        <v>3570</v>
      </c>
      <c r="V555" s="108">
        <v>1737</v>
      </c>
      <c r="W555" s="108">
        <v>99</v>
      </c>
      <c r="X555" s="113">
        <v>2021</v>
      </c>
      <c r="Y555" s="113">
        <v>58</v>
      </c>
      <c r="Z555" s="113">
        <v>0</v>
      </c>
      <c r="AA555" s="114" t="s">
        <v>1518</v>
      </c>
      <c r="AB555" s="108">
        <v>891</v>
      </c>
      <c r="AC555" s="109" t="s">
        <v>1125</v>
      </c>
      <c r="AD555" s="300" t="s">
        <v>1573</v>
      </c>
      <c r="AE555" s="300" t="s">
        <v>1525</v>
      </c>
      <c r="AF555" s="301">
        <f>AE555-AD555</f>
        <v>-13</v>
      </c>
      <c r="AG555" s="302">
        <f>IF(AI555="SI", 0,J555)</f>
        <v>3048.46</v>
      </c>
      <c r="AH555" s="303">
        <f>AG555*AF555</f>
        <v>-39629.980000000003</v>
      </c>
      <c r="AI555" s="304" t="s">
        <v>131</v>
      </c>
    </row>
    <row r="556" spans="1:35" x14ac:dyDescent="0.2">
      <c r="A556" s="108">
        <v>2021</v>
      </c>
      <c r="B556" s="108">
        <v>455</v>
      </c>
      <c r="C556" s="109" t="s">
        <v>1326</v>
      </c>
      <c r="D556" s="297" t="s">
        <v>1576</v>
      </c>
      <c r="E556" s="109" t="s">
        <v>1432</v>
      </c>
      <c r="F556" s="298" t="s">
        <v>718</v>
      </c>
      <c r="G556" s="112">
        <v>175.68</v>
      </c>
      <c r="H556" s="112">
        <v>31.68</v>
      </c>
      <c r="I556" s="107" t="s">
        <v>121</v>
      </c>
      <c r="J556" s="112">
        <f>IF(I556="SI", G556-H556,G556)</f>
        <v>144</v>
      </c>
      <c r="K556" s="299" t="s">
        <v>1577</v>
      </c>
      <c r="L556" s="108">
        <v>2021</v>
      </c>
      <c r="M556" s="108">
        <v>4894</v>
      </c>
      <c r="N556" s="109" t="s">
        <v>1326</v>
      </c>
      <c r="O556" s="111" t="s">
        <v>720</v>
      </c>
      <c r="P556" s="109" t="s">
        <v>721</v>
      </c>
      <c r="Q556" s="109" t="s">
        <v>125</v>
      </c>
      <c r="R556" s="108">
        <v>4</v>
      </c>
      <c r="S556" s="111" t="s">
        <v>126</v>
      </c>
      <c r="T556" s="108">
        <v>1040102</v>
      </c>
      <c r="U556" s="108">
        <v>1450</v>
      </c>
      <c r="V556" s="108">
        <v>1346</v>
      </c>
      <c r="W556" s="108">
        <v>1</v>
      </c>
      <c r="X556" s="113">
        <v>2021</v>
      </c>
      <c r="Y556" s="113">
        <v>36</v>
      </c>
      <c r="Z556" s="113">
        <v>3</v>
      </c>
      <c r="AA556" s="114" t="s">
        <v>1518</v>
      </c>
      <c r="AB556" s="108">
        <v>893</v>
      </c>
      <c r="AC556" s="109" t="s">
        <v>1125</v>
      </c>
      <c r="AD556" s="300" t="s">
        <v>1578</v>
      </c>
      <c r="AE556" s="300" t="s">
        <v>1525</v>
      </c>
      <c r="AF556" s="301">
        <f>AE556-AD556</f>
        <v>-16</v>
      </c>
      <c r="AG556" s="302">
        <f>IF(AI556="SI", 0,J556)</f>
        <v>144</v>
      </c>
      <c r="AH556" s="303">
        <f>AG556*AF556</f>
        <v>-2304</v>
      </c>
      <c r="AI556" s="304" t="s">
        <v>131</v>
      </c>
    </row>
    <row r="557" spans="1:35" x14ac:dyDescent="0.2">
      <c r="A557" s="108">
        <v>2021</v>
      </c>
      <c r="B557" s="108">
        <v>456</v>
      </c>
      <c r="C557" s="109" t="s">
        <v>1579</v>
      </c>
      <c r="D557" s="297" t="s">
        <v>1580</v>
      </c>
      <c r="E557" s="109" t="s">
        <v>1460</v>
      </c>
      <c r="F557" s="298" t="s">
        <v>934</v>
      </c>
      <c r="G557" s="112">
        <v>493.65</v>
      </c>
      <c r="H557" s="112">
        <v>89.02</v>
      </c>
      <c r="I557" s="107" t="s">
        <v>121</v>
      </c>
      <c r="J557" s="112">
        <f>IF(I557="SI", G557-H557,G557)</f>
        <v>404.63</v>
      </c>
      <c r="K557" s="299" t="s">
        <v>1581</v>
      </c>
      <c r="L557" s="108">
        <v>2021</v>
      </c>
      <c r="M557" s="108">
        <v>4961</v>
      </c>
      <c r="N557" s="109" t="s">
        <v>1579</v>
      </c>
      <c r="O557" s="111" t="s">
        <v>616</v>
      </c>
      <c r="P557" s="109" t="s">
        <v>617</v>
      </c>
      <c r="Q557" s="109" t="s">
        <v>125</v>
      </c>
      <c r="R557" s="108">
        <v>4</v>
      </c>
      <c r="S557" s="111" t="s">
        <v>126</v>
      </c>
      <c r="T557" s="108">
        <v>1040203</v>
      </c>
      <c r="U557" s="108">
        <v>1570</v>
      </c>
      <c r="V557" s="108">
        <v>1366</v>
      </c>
      <c r="W557" s="108">
        <v>1</v>
      </c>
      <c r="X557" s="113">
        <v>2021</v>
      </c>
      <c r="Y557" s="113">
        <v>39</v>
      </c>
      <c r="Z557" s="113">
        <v>5</v>
      </c>
      <c r="AA557" s="114" t="s">
        <v>1518</v>
      </c>
      <c r="AB557" s="108">
        <v>892</v>
      </c>
      <c r="AC557" s="109" t="s">
        <v>1125</v>
      </c>
      <c r="AD557" s="300" t="s">
        <v>1582</v>
      </c>
      <c r="AE557" s="300" t="s">
        <v>1525</v>
      </c>
      <c r="AF557" s="301">
        <f>AE557-AD557</f>
        <v>-17</v>
      </c>
      <c r="AG557" s="302">
        <f>IF(AI557="SI", 0,J557)</f>
        <v>404.63</v>
      </c>
      <c r="AH557" s="303">
        <f>AG557*AF557</f>
        <v>-6878.71</v>
      </c>
      <c r="AI557" s="304" t="s">
        <v>131</v>
      </c>
    </row>
    <row r="558" spans="1:35" x14ac:dyDescent="0.2">
      <c r="A558" s="108">
        <v>2021</v>
      </c>
      <c r="B558" s="108">
        <v>457</v>
      </c>
      <c r="C558" s="109" t="s">
        <v>1579</v>
      </c>
      <c r="D558" s="297" t="s">
        <v>1583</v>
      </c>
      <c r="E558" s="109" t="s">
        <v>1579</v>
      </c>
      <c r="F558" s="298" t="s">
        <v>284</v>
      </c>
      <c r="G558" s="112">
        <v>12876.83</v>
      </c>
      <c r="H558" s="112">
        <v>1170.6199999999999</v>
      </c>
      <c r="I558" s="107" t="s">
        <v>121</v>
      </c>
      <c r="J558" s="112">
        <f>IF(I558="SI", G558-H558,G558)</f>
        <v>11706.21</v>
      </c>
      <c r="K558" s="299" t="s">
        <v>125</v>
      </c>
      <c r="L558" s="108">
        <v>2021</v>
      </c>
      <c r="M558" s="108">
        <v>4968</v>
      </c>
      <c r="N558" s="109" t="s">
        <v>1579</v>
      </c>
      <c r="O558" s="111" t="s">
        <v>151</v>
      </c>
      <c r="P558" s="109" t="s">
        <v>152</v>
      </c>
      <c r="Q558" s="109" t="s">
        <v>125</v>
      </c>
      <c r="R558" s="108">
        <v>4</v>
      </c>
      <c r="S558" s="111" t="s">
        <v>126</v>
      </c>
      <c r="T558" s="108">
        <v>1090505</v>
      </c>
      <c r="U558" s="108">
        <v>3570</v>
      </c>
      <c r="V558" s="108">
        <v>1737</v>
      </c>
      <c r="W558" s="108">
        <v>99</v>
      </c>
      <c r="X558" s="113">
        <v>2021</v>
      </c>
      <c r="Y558" s="113">
        <v>58</v>
      </c>
      <c r="Z558" s="113">
        <v>0</v>
      </c>
      <c r="AA558" s="114" t="s">
        <v>1518</v>
      </c>
      <c r="AB558" s="108">
        <v>891</v>
      </c>
      <c r="AC558" s="109" t="s">
        <v>1125</v>
      </c>
      <c r="AD558" s="300" t="s">
        <v>1584</v>
      </c>
      <c r="AE558" s="300" t="s">
        <v>1525</v>
      </c>
      <c r="AF558" s="301">
        <f>AE558-AD558</f>
        <v>-18</v>
      </c>
      <c r="AG558" s="302">
        <f>IF(AI558="SI", 0,J558)</f>
        <v>11706.21</v>
      </c>
      <c r="AH558" s="303">
        <f>AG558*AF558</f>
        <v>-210711.77999999997</v>
      </c>
      <c r="AI558" s="304" t="s">
        <v>131</v>
      </c>
    </row>
    <row r="559" spans="1:35" x14ac:dyDescent="0.2">
      <c r="A559" s="108">
        <v>2021</v>
      </c>
      <c r="B559" s="108">
        <v>458</v>
      </c>
      <c r="C559" s="109" t="s">
        <v>1585</v>
      </c>
      <c r="D559" s="297" t="s">
        <v>1586</v>
      </c>
      <c r="E559" s="109" t="s">
        <v>1579</v>
      </c>
      <c r="F559" s="298" t="s">
        <v>1587</v>
      </c>
      <c r="G559" s="112">
        <v>13.45</v>
      </c>
      <c r="H559" s="112">
        <v>2.4500000000000002</v>
      </c>
      <c r="I559" s="107" t="s">
        <v>121</v>
      </c>
      <c r="J559" s="112">
        <f>IF(I559="SI", G559-H559,G559)</f>
        <v>11</v>
      </c>
      <c r="K559" s="299" t="s">
        <v>1588</v>
      </c>
      <c r="L559" s="108">
        <v>2021</v>
      </c>
      <c r="M559" s="108">
        <v>4989</v>
      </c>
      <c r="N559" s="109" t="s">
        <v>1585</v>
      </c>
      <c r="O559" s="111" t="s">
        <v>213</v>
      </c>
      <c r="P559" s="109" t="s">
        <v>214</v>
      </c>
      <c r="Q559" s="109" t="s">
        <v>214</v>
      </c>
      <c r="R559" s="108">
        <v>2</v>
      </c>
      <c r="S559" s="111" t="s">
        <v>138</v>
      </c>
      <c r="T559" s="108">
        <v>1010203</v>
      </c>
      <c r="U559" s="108">
        <v>140</v>
      </c>
      <c r="V559" s="108">
        <v>1043</v>
      </c>
      <c r="W559" s="108">
        <v>2</v>
      </c>
      <c r="X559" s="113">
        <v>2021</v>
      </c>
      <c r="Y559" s="113">
        <v>133</v>
      </c>
      <c r="Z559" s="113">
        <v>0</v>
      </c>
      <c r="AA559" s="114" t="s">
        <v>1525</v>
      </c>
      <c r="AB559" s="108">
        <v>962</v>
      </c>
      <c r="AC559" s="109" t="s">
        <v>1589</v>
      </c>
      <c r="AD559" s="300" t="s">
        <v>1590</v>
      </c>
      <c r="AE559" s="300" t="s">
        <v>1591</v>
      </c>
      <c r="AF559" s="301">
        <f>AE559-AD559</f>
        <v>6</v>
      </c>
      <c r="AG559" s="302">
        <f>IF(AI559="SI", 0,J559)</f>
        <v>11</v>
      </c>
      <c r="AH559" s="303">
        <f>AG559*AF559</f>
        <v>66</v>
      </c>
      <c r="AI559" s="304" t="s">
        <v>131</v>
      </c>
    </row>
    <row r="560" spans="1:35" x14ac:dyDescent="0.2">
      <c r="A560" s="108">
        <v>2021</v>
      </c>
      <c r="B560" s="108">
        <v>459</v>
      </c>
      <c r="C560" s="109" t="s">
        <v>1585</v>
      </c>
      <c r="D560" s="297" t="s">
        <v>1592</v>
      </c>
      <c r="E560" s="109" t="s">
        <v>1579</v>
      </c>
      <c r="F560" s="298" t="s">
        <v>1593</v>
      </c>
      <c r="G560" s="112">
        <v>54.47</v>
      </c>
      <c r="H560" s="112">
        <v>9.9</v>
      </c>
      <c r="I560" s="107" t="s">
        <v>121</v>
      </c>
      <c r="J560" s="112">
        <f>IF(I560="SI", G560-H560,G560)</f>
        <v>44.57</v>
      </c>
      <c r="K560" s="299" t="s">
        <v>432</v>
      </c>
      <c r="L560" s="108">
        <v>2021</v>
      </c>
      <c r="M560" s="108">
        <v>4980</v>
      </c>
      <c r="N560" s="109" t="s">
        <v>1585</v>
      </c>
      <c r="O560" s="111" t="s">
        <v>213</v>
      </c>
      <c r="P560" s="109" t="s">
        <v>214</v>
      </c>
      <c r="Q560" s="109" t="s">
        <v>214</v>
      </c>
      <c r="R560" s="108">
        <v>2</v>
      </c>
      <c r="S560" s="111" t="s">
        <v>138</v>
      </c>
      <c r="T560" s="108">
        <v>1040103</v>
      </c>
      <c r="U560" s="108">
        <v>1460</v>
      </c>
      <c r="V560" s="108">
        <v>1346</v>
      </c>
      <c r="W560" s="108">
        <v>2</v>
      </c>
      <c r="X560" s="113">
        <v>2021</v>
      </c>
      <c r="Y560" s="113">
        <v>363</v>
      </c>
      <c r="Z560" s="113">
        <v>0</v>
      </c>
      <c r="AA560" s="114" t="s">
        <v>1525</v>
      </c>
      <c r="AB560" s="108">
        <v>964</v>
      </c>
      <c r="AC560" s="109" t="s">
        <v>1589</v>
      </c>
      <c r="AD560" s="300" t="s">
        <v>1590</v>
      </c>
      <c r="AE560" s="300" t="s">
        <v>1591</v>
      </c>
      <c r="AF560" s="301">
        <f>AE560-AD560</f>
        <v>6</v>
      </c>
      <c r="AG560" s="302">
        <f>IF(AI560="SI", 0,J560)</f>
        <v>44.57</v>
      </c>
      <c r="AH560" s="303">
        <f>AG560*AF560</f>
        <v>267.42</v>
      </c>
      <c r="AI560" s="304" t="s">
        <v>131</v>
      </c>
    </row>
    <row r="561" spans="1:35" x14ac:dyDescent="0.2">
      <c r="A561" s="108">
        <v>2021</v>
      </c>
      <c r="B561" s="108">
        <v>459</v>
      </c>
      <c r="C561" s="109" t="s">
        <v>1585</v>
      </c>
      <c r="D561" s="297" t="s">
        <v>1592</v>
      </c>
      <c r="E561" s="109" t="s">
        <v>1579</v>
      </c>
      <c r="F561" s="298" t="s">
        <v>1593</v>
      </c>
      <c r="G561" s="112">
        <v>0.43</v>
      </c>
      <c r="H561" s="112">
        <v>0</v>
      </c>
      <c r="I561" s="107" t="s">
        <v>121</v>
      </c>
      <c r="J561" s="112">
        <f>IF(I561="SI", G561-H561,G561)</f>
        <v>0.43</v>
      </c>
      <c r="K561" s="299" t="s">
        <v>432</v>
      </c>
      <c r="L561" s="108">
        <v>2021</v>
      </c>
      <c r="M561" s="108">
        <v>4980</v>
      </c>
      <c r="N561" s="109" t="s">
        <v>1585</v>
      </c>
      <c r="O561" s="111" t="s">
        <v>213</v>
      </c>
      <c r="P561" s="109" t="s">
        <v>214</v>
      </c>
      <c r="Q561" s="109" t="s">
        <v>214</v>
      </c>
      <c r="R561" s="108">
        <v>2</v>
      </c>
      <c r="S561" s="111" t="s">
        <v>138</v>
      </c>
      <c r="T561" s="108">
        <v>1040103</v>
      </c>
      <c r="U561" s="108">
        <v>1460</v>
      </c>
      <c r="V561" s="108">
        <v>1346</v>
      </c>
      <c r="W561" s="108">
        <v>2</v>
      </c>
      <c r="X561" s="113">
        <v>2021</v>
      </c>
      <c r="Y561" s="113">
        <v>150</v>
      </c>
      <c r="Z561" s="113">
        <v>0</v>
      </c>
      <c r="AA561" s="114" t="s">
        <v>1525</v>
      </c>
      <c r="AB561" s="108">
        <v>963</v>
      </c>
      <c r="AC561" s="109" t="s">
        <v>1589</v>
      </c>
      <c r="AD561" s="300" t="s">
        <v>1590</v>
      </c>
      <c r="AE561" s="300" t="s">
        <v>1591</v>
      </c>
      <c r="AF561" s="301">
        <f>AE561-AD561</f>
        <v>6</v>
      </c>
      <c r="AG561" s="302">
        <f>IF(AI561="SI", 0,J561)</f>
        <v>0.43</v>
      </c>
      <c r="AH561" s="303">
        <f>AG561*AF561</f>
        <v>2.58</v>
      </c>
      <c r="AI561" s="304" t="s">
        <v>131</v>
      </c>
    </row>
    <row r="562" spans="1:35" x14ac:dyDescent="0.2">
      <c r="A562" s="108">
        <v>2021</v>
      </c>
      <c r="B562" s="108">
        <v>460</v>
      </c>
      <c r="C562" s="109" t="s">
        <v>1585</v>
      </c>
      <c r="D562" s="297" t="s">
        <v>1594</v>
      </c>
      <c r="E562" s="109" t="s">
        <v>1579</v>
      </c>
      <c r="F562" s="298" t="s">
        <v>1595</v>
      </c>
      <c r="G562" s="112">
        <v>17.86</v>
      </c>
      <c r="H562" s="112">
        <v>2.86</v>
      </c>
      <c r="I562" s="107" t="s">
        <v>121</v>
      </c>
      <c r="J562" s="112">
        <f>IF(I562="SI", G562-H562,G562)</f>
        <v>15</v>
      </c>
      <c r="K562" s="299" t="s">
        <v>1588</v>
      </c>
      <c r="L562" s="108">
        <v>2021</v>
      </c>
      <c r="M562" s="108">
        <v>4986</v>
      </c>
      <c r="N562" s="109" t="s">
        <v>1585</v>
      </c>
      <c r="O562" s="111" t="s">
        <v>213</v>
      </c>
      <c r="P562" s="109" t="s">
        <v>214</v>
      </c>
      <c r="Q562" s="109" t="s">
        <v>214</v>
      </c>
      <c r="R562" s="108">
        <v>2</v>
      </c>
      <c r="S562" s="111" t="s">
        <v>138</v>
      </c>
      <c r="T562" s="108">
        <v>1010203</v>
      </c>
      <c r="U562" s="108">
        <v>140</v>
      </c>
      <c r="V562" s="108">
        <v>1043</v>
      </c>
      <c r="W562" s="108">
        <v>2</v>
      </c>
      <c r="X562" s="113">
        <v>2021</v>
      </c>
      <c r="Y562" s="113">
        <v>133</v>
      </c>
      <c r="Z562" s="113">
        <v>0</v>
      </c>
      <c r="AA562" s="114" t="s">
        <v>1525</v>
      </c>
      <c r="AB562" s="108">
        <v>962</v>
      </c>
      <c r="AC562" s="109" t="s">
        <v>1589</v>
      </c>
      <c r="AD562" s="300" t="s">
        <v>1590</v>
      </c>
      <c r="AE562" s="300" t="s">
        <v>1591</v>
      </c>
      <c r="AF562" s="301">
        <f>AE562-AD562</f>
        <v>6</v>
      </c>
      <c r="AG562" s="302">
        <f>IF(AI562="SI", 0,J562)</f>
        <v>15</v>
      </c>
      <c r="AH562" s="303">
        <f>AG562*AF562</f>
        <v>90</v>
      </c>
      <c r="AI562" s="304" t="s">
        <v>131</v>
      </c>
    </row>
    <row r="563" spans="1:35" x14ac:dyDescent="0.2">
      <c r="A563" s="108">
        <v>2021</v>
      </c>
      <c r="B563" s="108">
        <v>461</v>
      </c>
      <c r="C563" s="109" t="s">
        <v>1585</v>
      </c>
      <c r="D563" s="297" t="s">
        <v>1596</v>
      </c>
      <c r="E563" s="109" t="s">
        <v>1579</v>
      </c>
      <c r="F563" s="298" t="s">
        <v>1597</v>
      </c>
      <c r="G563" s="112">
        <v>13.45</v>
      </c>
      <c r="H563" s="112">
        <v>2.4500000000000002</v>
      </c>
      <c r="I563" s="107" t="s">
        <v>121</v>
      </c>
      <c r="J563" s="112">
        <f>IF(I563="SI", G563-H563,G563)</f>
        <v>11</v>
      </c>
      <c r="K563" s="299" t="s">
        <v>432</v>
      </c>
      <c r="L563" s="108">
        <v>2021</v>
      </c>
      <c r="M563" s="108">
        <v>4984</v>
      </c>
      <c r="N563" s="109" t="s">
        <v>1585</v>
      </c>
      <c r="O563" s="111" t="s">
        <v>213</v>
      </c>
      <c r="P563" s="109" t="s">
        <v>214</v>
      </c>
      <c r="Q563" s="109" t="s">
        <v>214</v>
      </c>
      <c r="R563" s="108">
        <v>1</v>
      </c>
      <c r="S563" s="111" t="s">
        <v>166</v>
      </c>
      <c r="T563" s="108">
        <v>1010503</v>
      </c>
      <c r="U563" s="108">
        <v>470</v>
      </c>
      <c r="V563" s="108">
        <v>1156</v>
      </c>
      <c r="W563" s="108">
        <v>2</v>
      </c>
      <c r="X563" s="113">
        <v>2021</v>
      </c>
      <c r="Y563" s="113">
        <v>350</v>
      </c>
      <c r="Z563" s="113">
        <v>0</v>
      </c>
      <c r="AA563" s="114" t="s">
        <v>1598</v>
      </c>
      <c r="AB563" s="108">
        <v>915</v>
      </c>
      <c r="AC563" s="109" t="s">
        <v>1571</v>
      </c>
      <c r="AD563" s="300" t="s">
        <v>1590</v>
      </c>
      <c r="AE563" s="300" t="s">
        <v>1570</v>
      </c>
      <c r="AF563" s="301">
        <f>AE563-AD563</f>
        <v>-5</v>
      </c>
      <c r="AG563" s="302">
        <f>IF(AI563="SI", 0,J563)</f>
        <v>11</v>
      </c>
      <c r="AH563" s="303">
        <f>AG563*AF563</f>
        <v>-55</v>
      </c>
      <c r="AI563" s="304" t="s">
        <v>131</v>
      </c>
    </row>
    <row r="564" spans="1:35" x14ac:dyDescent="0.2">
      <c r="A564" s="108">
        <v>2021</v>
      </c>
      <c r="B564" s="108">
        <v>462</v>
      </c>
      <c r="C564" s="109" t="s">
        <v>1585</v>
      </c>
      <c r="D564" s="297" t="s">
        <v>1599</v>
      </c>
      <c r="E564" s="109" t="s">
        <v>1579</v>
      </c>
      <c r="F564" s="298" t="s">
        <v>1600</v>
      </c>
      <c r="G564" s="112">
        <v>13.45</v>
      </c>
      <c r="H564" s="112">
        <v>2.4500000000000002</v>
      </c>
      <c r="I564" s="107" t="s">
        <v>121</v>
      </c>
      <c r="J564" s="112">
        <f>IF(I564="SI", G564-H564,G564)</f>
        <v>11</v>
      </c>
      <c r="K564" s="299" t="s">
        <v>432</v>
      </c>
      <c r="L564" s="108">
        <v>2021</v>
      </c>
      <c r="M564" s="108">
        <v>4987</v>
      </c>
      <c r="N564" s="109" t="s">
        <v>1585</v>
      </c>
      <c r="O564" s="111" t="s">
        <v>213</v>
      </c>
      <c r="P564" s="109" t="s">
        <v>214</v>
      </c>
      <c r="Q564" s="109" t="s">
        <v>214</v>
      </c>
      <c r="R564" s="108">
        <v>1</v>
      </c>
      <c r="S564" s="111" t="s">
        <v>166</v>
      </c>
      <c r="T564" s="108">
        <v>1060203</v>
      </c>
      <c r="U564" s="108">
        <v>2340</v>
      </c>
      <c r="V564" s="108">
        <v>1829</v>
      </c>
      <c r="W564" s="108">
        <v>2</v>
      </c>
      <c r="X564" s="113">
        <v>2021</v>
      </c>
      <c r="Y564" s="113">
        <v>198</v>
      </c>
      <c r="Z564" s="113">
        <v>0</v>
      </c>
      <c r="AA564" s="114" t="s">
        <v>1598</v>
      </c>
      <c r="AB564" s="108">
        <v>916</v>
      </c>
      <c r="AC564" s="109" t="s">
        <v>1571</v>
      </c>
      <c r="AD564" s="300" t="s">
        <v>1590</v>
      </c>
      <c r="AE564" s="300" t="s">
        <v>1570</v>
      </c>
      <c r="AF564" s="301">
        <f>AE564-AD564</f>
        <v>-5</v>
      </c>
      <c r="AG564" s="302">
        <f>IF(AI564="SI", 0,J564)</f>
        <v>11</v>
      </c>
      <c r="AH564" s="303">
        <f>AG564*AF564</f>
        <v>-55</v>
      </c>
      <c r="AI564" s="304" t="s">
        <v>131</v>
      </c>
    </row>
    <row r="565" spans="1:35" x14ac:dyDescent="0.2">
      <c r="A565" s="108">
        <v>2021</v>
      </c>
      <c r="B565" s="108">
        <v>463</v>
      </c>
      <c r="C565" s="109" t="s">
        <v>1585</v>
      </c>
      <c r="D565" s="297" t="s">
        <v>1601</v>
      </c>
      <c r="E565" s="109" t="s">
        <v>1579</v>
      </c>
      <c r="F565" s="298" t="s">
        <v>1602</v>
      </c>
      <c r="G565" s="112">
        <v>35.39</v>
      </c>
      <c r="H565" s="112">
        <v>6.39</v>
      </c>
      <c r="I565" s="107" t="s">
        <v>121</v>
      </c>
      <c r="J565" s="112">
        <f>IF(I565="SI", G565-H565,G565)</f>
        <v>29</v>
      </c>
      <c r="K565" s="299" t="s">
        <v>432</v>
      </c>
      <c r="L565" s="108">
        <v>2021</v>
      </c>
      <c r="M565" s="108">
        <v>4991</v>
      </c>
      <c r="N565" s="109" t="s">
        <v>1585</v>
      </c>
      <c r="O565" s="111" t="s">
        <v>213</v>
      </c>
      <c r="P565" s="109" t="s">
        <v>214</v>
      </c>
      <c r="Q565" s="109" t="s">
        <v>214</v>
      </c>
      <c r="R565" s="108">
        <v>2</v>
      </c>
      <c r="S565" s="111" t="s">
        <v>138</v>
      </c>
      <c r="T565" s="108">
        <v>1040103</v>
      </c>
      <c r="U565" s="108">
        <v>1460</v>
      </c>
      <c r="V565" s="108">
        <v>1346</v>
      </c>
      <c r="W565" s="108">
        <v>2</v>
      </c>
      <c r="X565" s="113">
        <v>2021</v>
      </c>
      <c r="Y565" s="113">
        <v>150</v>
      </c>
      <c r="Z565" s="113">
        <v>0</v>
      </c>
      <c r="AA565" s="114" t="s">
        <v>1525</v>
      </c>
      <c r="AB565" s="108">
        <v>963</v>
      </c>
      <c r="AC565" s="109" t="s">
        <v>1589</v>
      </c>
      <c r="AD565" s="300" t="s">
        <v>1590</v>
      </c>
      <c r="AE565" s="300" t="s">
        <v>1591</v>
      </c>
      <c r="AF565" s="301">
        <f>AE565-AD565</f>
        <v>6</v>
      </c>
      <c r="AG565" s="302">
        <f>IF(AI565="SI", 0,J565)</f>
        <v>29</v>
      </c>
      <c r="AH565" s="303">
        <f>AG565*AF565</f>
        <v>174</v>
      </c>
      <c r="AI565" s="304" t="s">
        <v>131</v>
      </c>
    </row>
    <row r="566" spans="1:35" x14ac:dyDescent="0.2">
      <c r="A566" s="108">
        <v>2021</v>
      </c>
      <c r="B566" s="108">
        <v>464</v>
      </c>
      <c r="C566" s="109" t="s">
        <v>1585</v>
      </c>
      <c r="D566" s="297" t="s">
        <v>1603</v>
      </c>
      <c r="E566" s="109" t="s">
        <v>1579</v>
      </c>
      <c r="F566" s="298" t="s">
        <v>1604</v>
      </c>
      <c r="G566" s="112">
        <v>159.84</v>
      </c>
      <c r="H566" s="112">
        <v>28.84</v>
      </c>
      <c r="I566" s="107" t="s">
        <v>121</v>
      </c>
      <c r="J566" s="112">
        <f>IF(I566="SI", G566-H566,G566)</f>
        <v>131</v>
      </c>
      <c r="K566" s="299" t="s">
        <v>1588</v>
      </c>
      <c r="L566" s="108">
        <v>2021</v>
      </c>
      <c r="M566" s="108">
        <v>4990</v>
      </c>
      <c r="N566" s="109" t="s">
        <v>1585</v>
      </c>
      <c r="O566" s="111" t="s">
        <v>213</v>
      </c>
      <c r="P566" s="109" t="s">
        <v>214</v>
      </c>
      <c r="Q566" s="109" t="s">
        <v>214</v>
      </c>
      <c r="R566" s="108">
        <v>2</v>
      </c>
      <c r="S566" s="111" t="s">
        <v>138</v>
      </c>
      <c r="T566" s="108">
        <v>1010203</v>
      </c>
      <c r="U566" s="108">
        <v>140</v>
      </c>
      <c r="V566" s="108">
        <v>1043</v>
      </c>
      <c r="W566" s="108">
        <v>2</v>
      </c>
      <c r="X566" s="113">
        <v>2021</v>
      </c>
      <c r="Y566" s="113">
        <v>133</v>
      </c>
      <c r="Z566" s="113">
        <v>0</v>
      </c>
      <c r="AA566" s="114" t="s">
        <v>1525</v>
      </c>
      <c r="AB566" s="108">
        <v>962</v>
      </c>
      <c r="AC566" s="109" t="s">
        <v>1589</v>
      </c>
      <c r="AD566" s="300" t="s">
        <v>1590</v>
      </c>
      <c r="AE566" s="300" t="s">
        <v>1591</v>
      </c>
      <c r="AF566" s="301">
        <f>AE566-AD566</f>
        <v>6</v>
      </c>
      <c r="AG566" s="302">
        <f>IF(AI566="SI", 0,J566)</f>
        <v>131</v>
      </c>
      <c r="AH566" s="303">
        <f>AG566*AF566</f>
        <v>786</v>
      </c>
      <c r="AI566" s="304" t="s">
        <v>131</v>
      </c>
    </row>
    <row r="567" spans="1:35" x14ac:dyDescent="0.2">
      <c r="A567" s="108">
        <v>2021</v>
      </c>
      <c r="B567" s="108">
        <v>465</v>
      </c>
      <c r="C567" s="109" t="s">
        <v>1585</v>
      </c>
      <c r="D567" s="297" t="s">
        <v>1605</v>
      </c>
      <c r="E567" s="109" t="s">
        <v>1579</v>
      </c>
      <c r="F567" s="298" t="s">
        <v>1606</v>
      </c>
      <c r="G567" s="112">
        <v>54.88</v>
      </c>
      <c r="H567" s="112">
        <v>9.8800000000000008</v>
      </c>
      <c r="I567" s="107" t="s">
        <v>121</v>
      </c>
      <c r="J567" s="112">
        <f>IF(I567="SI", G567-H567,G567)</f>
        <v>45</v>
      </c>
      <c r="K567" s="299" t="s">
        <v>432</v>
      </c>
      <c r="L567" s="108">
        <v>2021</v>
      </c>
      <c r="M567" s="108">
        <v>4988</v>
      </c>
      <c r="N567" s="109" t="s">
        <v>1585</v>
      </c>
      <c r="O567" s="111" t="s">
        <v>213</v>
      </c>
      <c r="P567" s="109" t="s">
        <v>214</v>
      </c>
      <c r="Q567" s="109" t="s">
        <v>214</v>
      </c>
      <c r="R567" s="108">
        <v>3</v>
      </c>
      <c r="S567" s="111" t="s">
        <v>176</v>
      </c>
      <c r="T567" s="108">
        <v>1040203</v>
      </c>
      <c r="U567" s="108">
        <v>1570</v>
      </c>
      <c r="V567" s="108">
        <v>1366</v>
      </c>
      <c r="W567" s="108">
        <v>2</v>
      </c>
      <c r="X567" s="113">
        <v>2021</v>
      </c>
      <c r="Y567" s="113">
        <v>364</v>
      </c>
      <c r="Z567" s="113">
        <v>0</v>
      </c>
      <c r="AA567" s="114" t="s">
        <v>1525</v>
      </c>
      <c r="AB567" s="108">
        <v>965</v>
      </c>
      <c r="AC567" s="109" t="s">
        <v>1589</v>
      </c>
      <c r="AD567" s="300" t="s">
        <v>1590</v>
      </c>
      <c r="AE567" s="300" t="s">
        <v>1591</v>
      </c>
      <c r="AF567" s="301">
        <f>AE567-AD567</f>
        <v>6</v>
      </c>
      <c r="AG567" s="302">
        <f>IF(AI567="SI", 0,J567)</f>
        <v>45</v>
      </c>
      <c r="AH567" s="303">
        <f>AG567*AF567</f>
        <v>270</v>
      </c>
      <c r="AI567" s="304" t="s">
        <v>131</v>
      </c>
    </row>
    <row r="568" spans="1:35" x14ac:dyDescent="0.2">
      <c r="A568" s="108">
        <v>2021</v>
      </c>
      <c r="B568" s="108">
        <v>466</v>
      </c>
      <c r="C568" s="109" t="s">
        <v>1585</v>
      </c>
      <c r="D568" s="297" t="s">
        <v>1607</v>
      </c>
      <c r="E568" s="109" t="s">
        <v>1579</v>
      </c>
      <c r="F568" s="298" t="s">
        <v>1608</v>
      </c>
      <c r="G568" s="112">
        <v>119.58</v>
      </c>
      <c r="H568" s="112">
        <v>21.58</v>
      </c>
      <c r="I568" s="107" t="s">
        <v>121</v>
      </c>
      <c r="J568" s="112">
        <f>IF(I568="SI", G568-H568,G568)</f>
        <v>98</v>
      </c>
      <c r="K568" s="299" t="s">
        <v>432</v>
      </c>
      <c r="L568" s="108">
        <v>2021</v>
      </c>
      <c r="M568" s="108">
        <v>4985</v>
      </c>
      <c r="N568" s="109" t="s">
        <v>1585</v>
      </c>
      <c r="O568" s="111" t="s">
        <v>213</v>
      </c>
      <c r="P568" s="109" t="s">
        <v>214</v>
      </c>
      <c r="Q568" s="109" t="s">
        <v>214</v>
      </c>
      <c r="R568" s="108">
        <v>2</v>
      </c>
      <c r="S568" s="111" t="s">
        <v>138</v>
      </c>
      <c r="T568" s="108">
        <v>1060203</v>
      </c>
      <c r="U568" s="108">
        <v>2340</v>
      </c>
      <c r="V568" s="108">
        <v>1829</v>
      </c>
      <c r="W568" s="108">
        <v>2</v>
      </c>
      <c r="X568" s="113">
        <v>2021</v>
      </c>
      <c r="Y568" s="113">
        <v>198</v>
      </c>
      <c r="Z568" s="113">
        <v>0</v>
      </c>
      <c r="AA568" s="114" t="s">
        <v>1525</v>
      </c>
      <c r="AB568" s="108">
        <v>966</v>
      </c>
      <c r="AC568" s="109" t="s">
        <v>1589</v>
      </c>
      <c r="AD568" s="300" t="s">
        <v>1590</v>
      </c>
      <c r="AE568" s="300" t="s">
        <v>1591</v>
      </c>
      <c r="AF568" s="301">
        <f>AE568-AD568</f>
        <v>6</v>
      </c>
      <c r="AG568" s="302">
        <f>IF(AI568="SI", 0,J568)</f>
        <v>98</v>
      </c>
      <c r="AH568" s="303">
        <f>AG568*AF568</f>
        <v>588</v>
      </c>
      <c r="AI568" s="304" t="s">
        <v>131</v>
      </c>
    </row>
    <row r="569" spans="1:35" x14ac:dyDescent="0.2">
      <c r="A569" s="108">
        <v>2021</v>
      </c>
      <c r="B569" s="108">
        <v>467</v>
      </c>
      <c r="C569" s="109" t="s">
        <v>1585</v>
      </c>
      <c r="D569" s="297" t="s">
        <v>1609</v>
      </c>
      <c r="E569" s="109" t="s">
        <v>1579</v>
      </c>
      <c r="F569" s="298" t="s">
        <v>1610</v>
      </c>
      <c r="G569" s="112">
        <v>153.69999999999999</v>
      </c>
      <c r="H569" s="112">
        <v>27.7</v>
      </c>
      <c r="I569" s="107" t="s">
        <v>121</v>
      </c>
      <c r="J569" s="112">
        <f>IF(I569="SI", G569-H569,G569)</f>
        <v>125.99999999999999</v>
      </c>
      <c r="K569" s="299" t="s">
        <v>432</v>
      </c>
      <c r="L569" s="108">
        <v>2021</v>
      </c>
      <c r="M569" s="108">
        <v>4983</v>
      </c>
      <c r="N569" s="109" t="s">
        <v>1585</v>
      </c>
      <c r="O569" s="111" t="s">
        <v>213</v>
      </c>
      <c r="P569" s="109" t="s">
        <v>214</v>
      </c>
      <c r="Q569" s="109" t="s">
        <v>214</v>
      </c>
      <c r="R569" s="108">
        <v>2</v>
      </c>
      <c r="S569" s="111" t="s">
        <v>138</v>
      </c>
      <c r="T569" s="108">
        <v>1060203</v>
      </c>
      <c r="U569" s="108">
        <v>2340</v>
      </c>
      <c r="V569" s="108">
        <v>1829</v>
      </c>
      <c r="W569" s="108">
        <v>2</v>
      </c>
      <c r="X569" s="113">
        <v>2021</v>
      </c>
      <c r="Y569" s="113">
        <v>198</v>
      </c>
      <c r="Z569" s="113">
        <v>0</v>
      </c>
      <c r="AA569" s="114" t="s">
        <v>1525</v>
      </c>
      <c r="AB569" s="108">
        <v>966</v>
      </c>
      <c r="AC569" s="109" t="s">
        <v>1589</v>
      </c>
      <c r="AD569" s="300" t="s">
        <v>1590</v>
      </c>
      <c r="AE569" s="300" t="s">
        <v>1591</v>
      </c>
      <c r="AF569" s="301">
        <f>AE569-AD569</f>
        <v>6</v>
      </c>
      <c r="AG569" s="302">
        <f>IF(AI569="SI", 0,J569)</f>
        <v>125.99999999999999</v>
      </c>
      <c r="AH569" s="303">
        <f>AG569*AF569</f>
        <v>755.99999999999989</v>
      </c>
      <c r="AI569" s="304" t="s">
        <v>131</v>
      </c>
    </row>
    <row r="570" spans="1:35" x14ac:dyDescent="0.2">
      <c r="A570" s="108">
        <v>2021</v>
      </c>
      <c r="B570" s="108">
        <v>468</v>
      </c>
      <c r="C570" s="109" t="s">
        <v>1585</v>
      </c>
      <c r="D570" s="297" t="s">
        <v>1611</v>
      </c>
      <c r="E570" s="109" t="s">
        <v>1579</v>
      </c>
      <c r="F570" s="298" t="s">
        <v>1612</v>
      </c>
      <c r="G570" s="112">
        <v>69.52</v>
      </c>
      <c r="H570" s="112">
        <v>12.52</v>
      </c>
      <c r="I570" s="107" t="s">
        <v>121</v>
      </c>
      <c r="J570" s="112">
        <f>IF(I570="SI", G570-H570,G570)</f>
        <v>57</v>
      </c>
      <c r="K570" s="299" t="s">
        <v>432</v>
      </c>
      <c r="L570" s="108">
        <v>2021</v>
      </c>
      <c r="M570" s="108">
        <v>4982</v>
      </c>
      <c r="N570" s="109" t="s">
        <v>1585</v>
      </c>
      <c r="O570" s="111" t="s">
        <v>213</v>
      </c>
      <c r="P570" s="109" t="s">
        <v>214</v>
      </c>
      <c r="Q570" s="109" t="s">
        <v>214</v>
      </c>
      <c r="R570" s="108">
        <v>1</v>
      </c>
      <c r="S570" s="111" t="s">
        <v>166</v>
      </c>
      <c r="T570" s="108">
        <v>1010203</v>
      </c>
      <c r="U570" s="108">
        <v>140</v>
      </c>
      <c r="V570" s="108">
        <v>1043</v>
      </c>
      <c r="W570" s="108">
        <v>2</v>
      </c>
      <c r="X570" s="113">
        <v>2021</v>
      </c>
      <c r="Y570" s="113">
        <v>133</v>
      </c>
      <c r="Z570" s="113">
        <v>0</v>
      </c>
      <c r="AA570" s="114" t="s">
        <v>1598</v>
      </c>
      <c r="AB570" s="108">
        <v>914</v>
      </c>
      <c r="AC570" s="109" t="s">
        <v>1571</v>
      </c>
      <c r="AD570" s="300" t="s">
        <v>1590</v>
      </c>
      <c r="AE570" s="300" t="s">
        <v>1570</v>
      </c>
      <c r="AF570" s="301">
        <f>AE570-AD570</f>
        <v>-5</v>
      </c>
      <c r="AG570" s="302">
        <f>IF(AI570="SI", 0,J570)</f>
        <v>57</v>
      </c>
      <c r="AH570" s="303">
        <f>AG570*AF570</f>
        <v>-285</v>
      </c>
      <c r="AI570" s="304" t="s">
        <v>131</v>
      </c>
    </row>
    <row r="571" spans="1:35" x14ac:dyDescent="0.2">
      <c r="A571" s="108">
        <v>2021</v>
      </c>
      <c r="B571" s="108">
        <v>469</v>
      </c>
      <c r="C571" s="109" t="s">
        <v>1484</v>
      </c>
      <c r="D571" s="297" t="s">
        <v>1613</v>
      </c>
      <c r="E571" s="109" t="s">
        <v>1508</v>
      </c>
      <c r="F571" s="298" t="s">
        <v>1614</v>
      </c>
      <c r="G571" s="112">
        <v>697.84</v>
      </c>
      <c r="H571" s="112">
        <v>125.84</v>
      </c>
      <c r="I571" s="107" t="s">
        <v>121</v>
      </c>
      <c r="J571" s="112">
        <f>IF(I571="SI", G571-H571,G571)</f>
        <v>572</v>
      </c>
      <c r="K571" s="299" t="s">
        <v>1615</v>
      </c>
      <c r="L571" s="108">
        <v>2021</v>
      </c>
      <c r="M571" s="108">
        <v>5043</v>
      </c>
      <c r="N571" s="109" t="s">
        <v>1484</v>
      </c>
      <c r="O571" s="111" t="s">
        <v>1616</v>
      </c>
      <c r="P571" s="109" t="s">
        <v>1617</v>
      </c>
      <c r="Q571" s="109" t="s">
        <v>125</v>
      </c>
      <c r="R571" s="108">
        <v>2</v>
      </c>
      <c r="S571" s="111" t="s">
        <v>138</v>
      </c>
      <c r="T571" s="108">
        <v>1010603</v>
      </c>
      <c r="U571" s="108">
        <v>580</v>
      </c>
      <c r="V571" s="108">
        <v>1086</v>
      </c>
      <c r="W571" s="108">
        <v>99</v>
      </c>
      <c r="X571" s="113">
        <v>2021</v>
      </c>
      <c r="Y571" s="113">
        <v>203</v>
      </c>
      <c r="Z571" s="113">
        <v>0</v>
      </c>
      <c r="AA571" s="114" t="s">
        <v>1525</v>
      </c>
      <c r="AB571" s="108">
        <v>919</v>
      </c>
      <c r="AC571" s="109" t="s">
        <v>1618</v>
      </c>
      <c r="AD571" s="300" t="s">
        <v>1619</v>
      </c>
      <c r="AE571" s="300" t="s">
        <v>1620</v>
      </c>
      <c r="AF571" s="301">
        <f>AE571-AD571</f>
        <v>9</v>
      </c>
      <c r="AG571" s="302">
        <f>IF(AI571="SI", 0,J571)</f>
        <v>572</v>
      </c>
      <c r="AH571" s="303">
        <f>AG571*AF571</f>
        <v>5148</v>
      </c>
      <c r="AI571" s="304" t="s">
        <v>131</v>
      </c>
    </row>
    <row r="572" spans="1:35" x14ac:dyDescent="0.2">
      <c r="A572" s="108">
        <v>2021</v>
      </c>
      <c r="B572" s="108">
        <v>470</v>
      </c>
      <c r="C572" s="109" t="s">
        <v>1484</v>
      </c>
      <c r="D572" s="297" t="s">
        <v>1621</v>
      </c>
      <c r="E572" s="109" t="s">
        <v>1585</v>
      </c>
      <c r="F572" s="298" t="s">
        <v>1622</v>
      </c>
      <c r="G572" s="112">
        <v>397.81</v>
      </c>
      <c r="H572" s="112">
        <v>71.739999999999995</v>
      </c>
      <c r="I572" s="107" t="s">
        <v>121</v>
      </c>
      <c r="J572" s="112">
        <f>IF(I572="SI", G572-H572,G572)</f>
        <v>326.07</v>
      </c>
      <c r="K572" s="299" t="s">
        <v>1623</v>
      </c>
      <c r="L572" s="108">
        <v>2021</v>
      </c>
      <c r="M572" s="108">
        <v>5044</v>
      </c>
      <c r="N572" s="109" t="s">
        <v>1484</v>
      </c>
      <c r="O572" s="111" t="s">
        <v>1624</v>
      </c>
      <c r="P572" s="109" t="s">
        <v>1625</v>
      </c>
      <c r="Q572" s="109" t="s">
        <v>125</v>
      </c>
      <c r="R572" s="108">
        <v>3</v>
      </c>
      <c r="S572" s="111" t="s">
        <v>176</v>
      </c>
      <c r="T572" s="108">
        <v>1070203</v>
      </c>
      <c r="U572" s="108">
        <v>2670</v>
      </c>
      <c r="V572" s="108">
        <v>1852</v>
      </c>
      <c r="W572" s="108">
        <v>99</v>
      </c>
      <c r="X572" s="113">
        <v>2021</v>
      </c>
      <c r="Y572" s="113">
        <v>207</v>
      </c>
      <c r="Z572" s="113">
        <v>0</v>
      </c>
      <c r="AA572" s="114" t="s">
        <v>1626</v>
      </c>
      <c r="AB572" s="108">
        <v>1156</v>
      </c>
      <c r="AC572" s="109" t="s">
        <v>798</v>
      </c>
      <c r="AD572" s="300" t="s">
        <v>1590</v>
      </c>
      <c r="AE572" s="300" t="s">
        <v>799</v>
      </c>
      <c r="AF572" s="301">
        <f>AE572-AD572</f>
        <v>52</v>
      </c>
      <c r="AG572" s="302">
        <f>IF(AI572="SI", 0,J572)</f>
        <v>326.07</v>
      </c>
      <c r="AH572" s="303">
        <f>AG572*AF572</f>
        <v>16955.64</v>
      </c>
      <c r="AI572" s="304" t="s">
        <v>131</v>
      </c>
    </row>
    <row r="573" spans="1:35" x14ac:dyDescent="0.2">
      <c r="A573" s="108">
        <v>2021</v>
      </c>
      <c r="B573" s="108">
        <v>471</v>
      </c>
      <c r="C573" s="109" t="s">
        <v>1525</v>
      </c>
      <c r="D573" s="297" t="s">
        <v>1627</v>
      </c>
      <c r="E573" s="109" t="s">
        <v>1628</v>
      </c>
      <c r="F573" s="298" t="s">
        <v>1629</v>
      </c>
      <c r="G573" s="112">
        <v>198.86</v>
      </c>
      <c r="H573" s="112">
        <v>35.86</v>
      </c>
      <c r="I573" s="107" t="s">
        <v>121</v>
      </c>
      <c r="J573" s="112">
        <f>IF(I573="SI", G573-H573,G573)</f>
        <v>163</v>
      </c>
      <c r="K573" s="299" t="s">
        <v>1630</v>
      </c>
      <c r="L573" s="108">
        <v>2021</v>
      </c>
      <c r="M573" s="108">
        <v>5200</v>
      </c>
      <c r="N573" s="109" t="s">
        <v>1525</v>
      </c>
      <c r="O573" s="111" t="s">
        <v>1631</v>
      </c>
      <c r="P573" s="109" t="s">
        <v>1632</v>
      </c>
      <c r="Q573" s="109" t="s">
        <v>125</v>
      </c>
      <c r="R573" s="108">
        <v>1</v>
      </c>
      <c r="S573" s="111" t="s">
        <v>166</v>
      </c>
      <c r="T573" s="108">
        <v>1010203</v>
      </c>
      <c r="U573" s="108">
        <v>140</v>
      </c>
      <c r="V573" s="108">
        <v>1043</v>
      </c>
      <c r="W573" s="108">
        <v>7</v>
      </c>
      <c r="X573" s="113">
        <v>2021</v>
      </c>
      <c r="Y573" s="113">
        <v>220</v>
      </c>
      <c r="Z573" s="113">
        <v>0</v>
      </c>
      <c r="AA573" s="114" t="s">
        <v>1598</v>
      </c>
      <c r="AB573" s="108">
        <v>913</v>
      </c>
      <c r="AC573" s="109" t="s">
        <v>1571</v>
      </c>
      <c r="AD573" s="300" t="s">
        <v>1633</v>
      </c>
      <c r="AE573" s="300" t="s">
        <v>1589</v>
      </c>
      <c r="AF573" s="301">
        <f>AE573-AD573</f>
        <v>-4</v>
      </c>
      <c r="AG573" s="302">
        <f>IF(AI573="SI", 0,J573)</f>
        <v>163</v>
      </c>
      <c r="AH573" s="303">
        <f>AG573*AF573</f>
        <v>-652</v>
      </c>
      <c r="AI573" s="304" t="s">
        <v>131</v>
      </c>
    </row>
    <row r="574" spans="1:35" x14ac:dyDescent="0.2">
      <c r="A574" s="108">
        <v>2021</v>
      </c>
      <c r="B574" s="108">
        <v>472</v>
      </c>
      <c r="C574" s="109" t="s">
        <v>1525</v>
      </c>
      <c r="D574" s="297" t="s">
        <v>1634</v>
      </c>
      <c r="E574" s="109" t="s">
        <v>1628</v>
      </c>
      <c r="F574" s="298" t="s">
        <v>1635</v>
      </c>
      <c r="G574" s="112">
        <v>954.04</v>
      </c>
      <c r="H574" s="112">
        <v>172.04</v>
      </c>
      <c r="I574" s="107" t="s">
        <v>121</v>
      </c>
      <c r="J574" s="112">
        <f>IF(I574="SI", G574-H574,G574)</f>
        <v>782</v>
      </c>
      <c r="K574" s="299" t="s">
        <v>1636</v>
      </c>
      <c r="L574" s="108">
        <v>2021</v>
      </c>
      <c r="M574" s="108">
        <v>5199</v>
      </c>
      <c r="N574" s="109" t="s">
        <v>1525</v>
      </c>
      <c r="O574" s="111" t="s">
        <v>1637</v>
      </c>
      <c r="P574" s="109" t="s">
        <v>1638</v>
      </c>
      <c r="Q574" s="109" t="s">
        <v>125</v>
      </c>
      <c r="R574" s="108">
        <v>4</v>
      </c>
      <c r="S574" s="111" t="s">
        <v>126</v>
      </c>
      <c r="T574" s="108">
        <v>1040202</v>
      </c>
      <c r="U574" s="108">
        <v>1560</v>
      </c>
      <c r="V574" s="108">
        <v>1366</v>
      </c>
      <c r="W574" s="108">
        <v>1</v>
      </c>
      <c r="X574" s="113">
        <v>2021</v>
      </c>
      <c r="Y574" s="113">
        <v>222</v>
      </c>
      <c r="Z574" s="113">
        <v>0</v>
      </c>
      <c r="AA574" s="114" t="s">
        <v>1589</v>
      </c>
      <c r="AB574" s="108">
        <v>968</v>
      </c>
      <c r="AC574" s="109" t="s">
        <v>1591</v>
      </c>
      <c r="AD574" s="300" t="s">
        <v>1633</v>
      </c>
      <c r="AE574" s="300" t="s">
        <v>1639</v>
      </c>
      <c r="AF574" s="301">
        <f>AE574-AD574</f>
        <v>1</v>
      </c>
      <c r="AG574" s="302">
        <f>IF(AI574="SI", 0,J574)</f>
        <v>782</v>
      </c>
      <c r="AH574" s="303">
        <f>AG574*AF574</f>
        <v>782</v>
      </c>
      <c r="AI574" s="304" t="s">
        <v>131</v>
      </c>
    </row>
    <row r="575" spans="1:35" x14ac:dyDescent="0.2">
      <c r="A575" s="108">
        <v>2021</v>
      </c>
      <c r="B575" s="108">
        <v>473</v>
      </c>
      <c r="C575" s="109" t="s">
        <v>1525</v>
      </c>
      <c r="D575" s="297" t="s">
        <v>1640</v>
      </c>
      <c r="E575" s="109" t="s">
        <v>1525</v>
      </c>
      <c r="F575" s="298" t="s">
        <v>1514</v>
      </c>
      <c r="G575" s="112">
        <v>114.68</v>
      </c>
      <c r="H575" s="112">
        <v>20.68</v>
      </c>
      <c r="I575" s="107" t="s">
        <v>121</v>
      </c>
      <c r="J575" s="112">
        <f>IF(I575="SI", G575-H575,G575)</f>
        <v>94</v>
      </c>
      <c r="K575" s="299" t="s">
        <v>891</v>
      </c>
      <c r="L575" s="108">
        <v>2021</v>
      </c>
      <c r="M575" s="108">
        <v>5226</v>
      </c>
      <c r="N575" s="109" t="s">
        <v>1525</v>
      </c>
      <c r="O575" s="111" t="s">
        <v>1515</v>
      </c>
      <c r="P575" s="109" t="s">
        <v>1516</v>
      </c>
      <c r="Q575" s="109" t="s">
        <v>125</v>
      </c>
      <c r="R575" s="108">
        <v>1</v>
      </c>
      <c r="S575" s="111" t="s">
        <v>166</v>
      </c>
      <c r="T575" s="108">
        <v>1010202</v>
      </c>
      <c r="U575" s="108">
        <v>130</v>
      </c>
      <c r="V575" s="108">
        <v>1043</v>
      </c>
      <c r="W575" s="108">
        <v>1</v>
      </c>
      <c r="X575" s="113">
        <v>2021</v>
      </c>
      <c r="Y575" s="113">
        <v>40</v>
      </c>
      <c r="Z575" s="113">
        <v>8</v>
      </c>
      <c r="AA575" s="114" t="s">
        <v>1598</v>
      </c>
      <c r="AB575" s="108">
        <v>917</v>
      </c>
      <c r="AC575" s="109" t="s">
        <v>1571</v>
      </c>
      <c r="AD575" s="300" t="s">
        <v>1641</v>
      </c>
      <c r="AE575" s="300" t="s">
        <v>1639</v>
      </c>
      <c r="AF575" s="301">
        <f>AE575-AD575</f>
        <v>-2</v>
      </c>
      <c r="AG575" s="302">
        <f>IF(AI575="SI", 0,J575)</f>
        <v>94</v>
      </c>
      <c r="AH575" s="303">
        <f>AG575*AF575</f>
        <v>-188</v>
      </c>
      <c r="AI575" s="304" t="s">
        <v>131</v>
      </c>
    </row>
    <row r="576" spans="1:35" x14ac:dyDescent="0.2">
      <c r="A576" s="108">
        <v>2021</v>
      </c>
      <c r="B576" s="108">
        <v>474</v>
      </c>
      <c r="C576" s="109" t="s">
        <v>1525</v>
      </c>
      <c r="D576" s="297" t="s">
        <v>1642</v>
      </c>
      <c r="E576" s="109" t="s">
        <v>1125</v>
      </c>
      <c r="F576" s="298" t="s">
        <v>1643</v>
      </c>
      <c r="G576" s="112">
        <v>263.19</v>
      </c>
      <c r="H576" s="112">
        <v>0</v>
      </c>
      <c r="I576" s="107" t="s">
        <v>131</v>
      </c>
      <c r="J576" s="112">
        <f>IF(I576="SI", G576-H576,G576)</f>
        <v>263.19</v>
      </c>
      <c r="K576" s="299" t="s">
        <v>125</v>
      </c>
      <c r="L576" s="108">
        <v>2021</v>
      </c>
      <c r="M576" s="108">
        <v>5139</v>
      </c>
      <c r="N576" s="109" t="s">
        <v>1125</v>
      </c>
      <c r="O576" s="111" t="s">
        <v>456</v>
      </c>
      <c r="P576" s="109" t="s">
        <v>457</v>
      </c>
      <c r="Q576" s="109" t="s">
        <v>125</v>
      </c>
      <c r="R576" s="108">
        <v>1</v>
      </c>
      <c r="S576" s="111" t="s">
        <v>166</v>
      </c>
      <c r="T576" s="108">
        <v>4000005</v>
      </c>
      <c r="U576" s="108">
        <v>13570</v>
      </c>
      <c r="V576" s="108">
        <v>5005</v>
      </c>
      <c r="W576" s="108">
        <v>99</v>
      </c>
      <c r="X576" s="113">
        <v>2021</v>
      </c>
      <c r="Y576" s="113">
        <v>223</v>
      </c>
      <c r="Z576" s="113">
        <v>0</v>
      </c>
      <c r="AA576" s="114" t="s">
        <v>125</v>
      </c>
      <c r="AB576" s="108">
        <v>896</v>
      </c>
      <c r="AC576" s="109" t="s">
        <v>1525</v>
      </c>
      <c r="AD576" s="300" t="s">
        <v>1591</v>
      </c>
      <c r="AE576" s="300" t="s">
        <v>1143</v>
      </c>
      <c r="AF576" s="301">
        <f>AE576-AD576</f>
        <v>-21</v>
      </c>
      <c r="AG576" s="302">
        <f>IF(AI576="SI", 0,J576)</f>
        <v>263.19</v>
      </c>
      <c r="AH576" s="303">
        <f>AG576*AF576</f>
        <v>-5526.99</v>
      </c>
      <c r="AI576" s="304" t="s">
        <v>131</v>
      </c>
    </row>
    <row r="577" spans="1:35" x14ac:dyDescent="0.2">
      <c r="A577" s="108">
        <v>2021</v>
      </c>
      <c r="B577" s="108">
        <v>474</v>
      </c>
      <c r="C577" s="109" t="s">
        <v>1525</v>
      </c>
      <c r="D577" s="297" t="s">
        <v>1642</v>
      </c>
      <c r="E577" s="109" t="s">
        <v>1125</v>
      </c>
      <c r="F577" s="298" t="s">
        <v>1643</v>
      </c>
      <c r="G577" s="112">
        <v>29.2</v>
      </c>
      <c r="H577" s="112">
        <v>29.2</v>
      </c>
      <c r="I577" s="107" t="s">
        <v>121</v>
      </c>
      <c r="J577" s="112">
        <f>IF(I577="SI", G577-H577,G577)</f>
        <v>0</v>
      </c>
      <c r="K577" s="299" t="s">
        <v>125</v>
      </c>
      <c r="L577" s="108">
        <v>2021</v>
      </c>
      <c r="M577" s="108">
        <v>5139</v>
      </c>
      <c r="N577" s="109" t="s">
        <v>1125</v>
      </c>
      <c r="O577" s="111" t="s">
        <v>456</v>
      </c>
      <c r="P577" s="109" t="s">
        <v>457</v>
      </c>
      <c r="Q577" s="109" t="s">
        <v>125</v>
      </c>
      <c r="R577" s="108" t="s">
        <v>365</v>
      </c>
      <c r="S577" s="111" t="s">
        <v>365</v>
      </c>
      <c r="T577" s="108">
        <v>4000005</v>
      </c>
      <c r="U577" s="108">
        <v>13570</v>
      </c>
      <c r="V577" s="108">
        <v>5005</v>
      </c>
      <c r="W577" s="108">
        <v>99</v>
      </c>
      <c r="X577" s="113">
        <v>2021</v>
      </c>
      <c r="Y577" s="113">
        <v>223</v>
      </c>
      <c r="Z577" s="113">
        <v>0</v>
      </c>
      <c r="AA577" s="114" t="s">
        <v>125</v>
      </c>
      <c r="AB577" s="108">
        <v>897</v>
      </c>
      <c r="AC577" s="109" t="s">
        <v>1525</v>
      </c>
      <c r="AD577" s="300" t="s">
        <v>1591</v>
      </c>
      <c r="AE577" s="300" t="s">
        <v>1143</v>
      </c>
      <c r="AF577" s="301">
        <f>AE577-AD577</f>
        <v>-21</v>
      </c>
      <c r="AG577" s="302">
        <f>IF(AI577="SI", 0,J577)</f>
        <v>0</v>
      </c>
      <c r="AH577" s="303">
        <f>AG577*AF577</f>
        <v>0</v>
      </c>
      <c r="AI577" s="304" t="s">
        <v>131</v>
      </c>
    </row>
    <row r="578" spans="1:35" x14ac:dyDescent="0.2">
      <c r="A578" s="108">
        <v>2021</v>
      </c>
      <c r="B578" s="108">
        <v>475</v>
      </c>
      <c r="C578" s="109" t="s">
        <v>1525</v>
      </c>
      <c r="D578" s="297" t="s">
        <v>1644</v>
      </c>
      <c r="E578" s="109" t="s">
        <v>1125</v>
      </c>
      <c r="F578" s="298" t="s">
        <v>1643</v>
      </c>
      <c r="G578" s="112">
        <v>15.46</v>
      </c>
      <c r="H578" s="112">
        <v>15.46</v>
      </c>
      <c r="I578" s="107" t="s">
        <v>121</v>
      </c>
      <c r="J578" s="112">
        <f>IF(I578="SI", G578-H578,G578)</f>
        <v>0</v>
      </c>
      <c r="K578" s="299" t="s">
        <v>125</v>
      </c>
      <c r="L578" s="108">
        <v>2021</v>
      </c>
      <c r="M578" s="108">
        <v>5154</v>
      </c>
      <c r="N578" s="109" t="s">
        <v>1468</v>
      </c>
      <c r="O578" s="111" t="s">
        <v>456</v>
      </c>
      <c r="P578" s="109" t="s">
        <v>457</v>
      </c>
      <c r="Q578" s="109" t="s">
        <v>125</v>
      </c>
      <c r="R578" s="108" t="s">
        <v>365</v>
      </c>
      <c r="S578" s="111" t="s">
        <v>365</v>
      </c>
      <c r="T578" s="108">
        <v>4000005</v>
      </c>
      <c r="U578" s="108">
        <v>13570</v>
      </c>
      <c r="V578" s="108">
        <v>5005</v>
      </c>
      <c r="W578" s="108">
        <v>99</v>
      </c>
      <c r="X578" s="113">
        <v>2021</v>
      </c>
      <c r="Y578" s="113">
        <v>223</v>
      </c>
      <c r="Z578" s="113">
        <v>0</v>
      </c>
      <c r="AA578" s="114" t="s">
        <v>125</v>
      </c>
      <c r="AB578" s="108">
        <v>897</v>
      </c>
      <c r="AC578" s="109" t="s">
        <v>1525</v>
      </c>
      <c r="AD578" s="300" t="s">
        <v>1591</v>
      </c>
      <c r="AE578" s="300" t="s">
        <v>1143</v>
      </c>
      <c r="AF578" s="301">
        <f>AE578-AD578</f>
        <v>-21</v>
      </c>
      <c r="AG578" s="302">
        <f>IF(AI578="SI", 0,J578)</f>
        <v>0</v>
      </c>
      <c r="AH578" s="303">
        <f>AG578*AF578</f>
        <v>0</v>
      </c>
      <c r="AI578" s="304" t="s">
        <v>131</v>
      </c>
    </row>
    <row r="579" spans="1:35" x14ac:dyDescent="0.2">
      <c r="A579" s="108">
        <v>2021</v>
      </c>
      <c r="B579" s="108">
        <v>475</v>
      </c>
      <c r="C579" s="109" t="s">
        <v>1525</v>
      </c>
      <c r="D579" s="297" t="s">
        <v>1644</v>
      </c>
      <c r="E579" s="109" t="s">
        <v>1125</v>
      </c>
      <c r="F579" s="298" t="s">
        <v>1643</v>
      </c>
      <c r="G579" s="112">
        <v>140.41999999999999</v>
      </c>
      <c r="H579" s="112">
        <v>0</v>
      </c>
      <c r="I579" s="107" t="s">
        <v>131</v>
      </c>
      <c r="J579" s="112">
        <f>IF(I579="SI", G579-H579,G579)</f>
        <v>140.41999999999999</v>
      </c>
      <c r="K579" s="299" t="s">
        <v>125</v>
      </c>
      <c r="L579" s="108">
        <v>2021</v>
      </c>
      <c r="M579" s="108">
        <v>5154</v>
      </c>
      <c r="N579" s="109" t="s">
        <v>1468</v>
      </c>
      <c r="O579" s="111" t="s">
        <v>456</v>
      </c>
      <c r="P579" s="109" t="s">
        <v>457</v>
      </c>
      <c r="Q579" s="109" t="s">
        <v>125</v>
      </c>
      <c r="R579" s="108" t="s">
        <v>365</v>
      </c>
      <c r="S579" s="111" t="s">
        <v>365</v>
      </c>
      <c r="T579" s="108">
        <v>4000005</v>
      </c>
      <c r="U579" s="108">
        <v>13570</v>
      </c>
      <c r="V579" s="108">
        <v>5005</v>
      </c>
      <c r="W579" s="108">
        <v>99</v>
      </c>
      <c r="X579" s="113">
        <v>2021</v>
      </c>
      <c r="Y579" s="113">
        <v>223</v>
      </c>
      <c r="Z579" s="113">
        <v>0</v>
      </c>
      <c r="AA579" s="114" t="s">
        <v>125</v>
      </c>
      <c r="AB579" s="108">
        <v>896</v>
      </c>
      <c r="AC579" s="109" t="s">
        <v>1525</v>
      </c>
      <c r="AD579" s="300" t="s">
        <v>1591</v>
      </c>
      <c r="AE579" s="300" t="s">
        <v>1143</v>
      </c>
      <c r="AF579" s="301">
        <f>AE579-AD579</f>
        <v>-21</v>
      </c>
      <c r="AG579" s="302">
        <f>IF(AI579="SI", 0,J579)</f>
        <v>140.41999999999999</v>
      </c>
      <c r="AH579" s="303">
        <f>AG579*AF579</f>
        <v>-2948.8199999999997</v>
      </c>
      <c r="AI579" s="304" t="s">
        <v>131</v>
      </c>
    </row>
    <row r="580" spans="1:35" x14ac:dyDescent="0.2">
      <c r="A580" s="108">
        <v>2021</v>
      </c>
      <c r="B580" s="108">
        <v>476</v>
      </c>
      <c r="C580" s="109" t="s">
        <v>1525</v>
      </c>
      <c r="D580" s="297" t="s">
        <v>1645</v>
      </c>
      <c r="E580" s="109" t="s">
        <v>1125</v>
      </c>
      <c r="F580" s="298" t="s">
        <v>1643</v>
      </c>
      <c r="G580" s="112">
        <v>599.37</v>
      </c>
      <c r="H580" s="112">
        <v>0</v>
      </c>
      <c r="I580" s="107" t="s">
        <v>131</v>
      </c>
      <c r="J580" s="112">
        <f>IF(I580="SI", G580-H580,G580)</f>
        <v>599.37</v>
      </c>
      <c r="K580" s="299" t="s">
        <v>125</v>
      </c>
      <c r="L580" s="108">
        <v>2021</v>
      </c>
      <c r="M580" s="108">
        <v>5153</v>
      </c>
      <c r="N580" s="109" t="s">
        <v>1468</v>
      </c>
      <c r="O580" s="111" t="s">
        <v>456</v>
      </c>
      <c r="P580" s="109" t="s">
        <v>457</v>
      </c>
      <c r="Q580" s="109" t="s">
        <v>125</v>
      </c>
      <c r="R580" s="108" t="s">
        <v>365</v>
      </c>
      <c r="S580" s="111" t="s">
        <v>365</v>
      </c>
      <c r="T580" s="108">
        <v>4000005</v>
      </c>
      <c r="U580" s="108">
        <v>13570</v>
      </c>
      <c r="V580" s="108">
        <v>5005</v>
      </c>
      <c r="W580" s="108">
        <v>99</v>
      </c>
      <c r="X580" s="113">
        <v>2021</v>
      </c>
      <c r="Y580" s="113">
        <v>223</v>
      </c>
      <c r="Z580" s="113">
        <v>0</v>
      </c>
      <c r="AA580" s="114" t="s">
        <v>125</v>
      </c>
      <c r="AB580" s="108">
        <v>896</v>
      </c>
      <c r="AC580" s="109" t="s">
        <v>1525</v>
      </c>
      <c r="AD580" s="300" t="s">
        <v>1591</v>
      </c>
      <c r="AE580" s="300" t="s">
        <v>1143</v>
      </c>
      <c r="AF580" s="301">
        <f>AE580-AD580</f>
        <v>-21</v>
      </c>
      <c r="AG580" s="302">
        <f>IF(AI580="SI", 0,J580)</f>
        <v>599.37</v>
      </c>
      <c r="AH580" s="303">
        <f>AG580*AF580</f>
        <v>-12586.77</v>
      </c>
      <c r="AI580" s="304" t="s">
        <v>131</v>
      </c>
    </row>
    <row r="581" spans="1:35" x14ac:dyDescent="0.2">
      <c r="A581" s="108">
        <v>2021</v>
      </c>
      <c r="B581" s="108">
        <v>476</v>
      </c>
      <c r="C581" s="109" t="s">
        <v>1525</v>
      </c>
      <c r="D581" s="297" t="s">
        <v>1645</v>
      </c>
      <c r="E581" s="109" t="s">
        <v>1125</v>
      </c>
      <c r="F581" s="298" t="s">
        <v>1643</v>
      </c>
      <c r="G581" s="112">
        <v>60.32</v>
      </c>
      <c r="H581" s="112">
        <v>60.32</v>
      </c>
      <c r="I581" s="107" t="s">
        <v>121</v>
      </c>
      <c r="J581" s="112">
        <f>IF(I581="SI", G581-H581,G581)</f>
        <v>0</v>
      </c>
      <c r="K581" s="299" t="s">
        <v>125</v>
      </c>
      <c r="L581" s="108">
        <v>2021</v>
      </c>
      <c r="M581" s="108">
        <v>5153</v>
      </c>
      <c r="N581" s="109" t="s">
        <v>1468</v>
      </c>
      <c r="O581" s="111" t="s">
        <v>456</v>
      </c>
      <c r="P581" s="109" t="s">
        <v>457</v>
      </c>
      <c r="Q581" s="109" t="s">
        <v>125</v>
      </c>
      <c r="R581" s="108" t="s">
        <v>365</v>
      </c>
      <c r="S581" s="111" t="s">
        <v>365</v>
      </c>
      <c r="T581" s="108">
        <v>4000005</v>
      </c>
      <c r="U581" s="108">
        <v>13570</v>
      </c>
      <c r="V581" s="108">
        <v>5005</v>
      </c>
      <c r="W581" s="108">
        <v>99</v>
      </c>
      <c r="X581" s="113">
        <v>2021</v>
      </c>
      <c r="Y581" s="113">
        <v>223</v>
      </c>
      <c r="Z581" s="113">
        <v>0</v>
      </c>
      <c r="AA581" s="114" t="s">
        <v>125</v>
      </c>
      <c r="AB581" s="108">
        <v>897</v>
      </c>
      <c r="AC581" s="109" t="s">
        <v>1525</v>
      </c>
      <c r="AD581" s="300" t="s">
        <v>1591</v>
      </c>
      <c r="AE581" s="300" t="s">
        <v>1143</v>
      </c>
      <c r="AF581" s="301">
        <f>AE581-AD581</f>
        <v>-21</v>
      </c>
      <c r="AG581" s="302">
        <f>IF(AI581="SI", 0,J581)</f>
        <v>0</v>
      </c>
      <c r="AH581" s="303">
        <f>AG581*AF581</f>
        <v>0</v>
      </c>
      <c r="AI581" s="304" t="s">
        <v>131</v>
      </c>
    </row>
    <row r="582" spans="1:35" x14ac:dyDescent="0.2">
      <c r="A582" s="108">
        <v>2021</v>
      </c>
      <c r="B582" s="108">
        <v>477</v>
      </c>
      <c r="C582" s="109" t="s">
        <v>1142</v>
      </c>
      <c r="D582" s="297" t="s">
        <v>1646</v>
      </c>
      <c r="E582" s="109" t="s">
        <v>1142</v>
      </c>
      <c r="F582" s="298" t="s">
        <v>1647</v>
      </c>
      <c r="G582" s="112">
        <v>878.4</v>
      </c>
      <c r="H582" s="112">
        <v>158.4</v>
      </c>
      <c r="I582" s="107" t="s">
        <v>121</v>
      </c>
      <c r="J582" s="112">
        <f>IF(I582="SI", G582-H582,G582)</f>
        <v>720</v>
      </c>
      <c r="K582" s="299" t="s">
        <v>1648</v>
      </c>
      <c r="L582" s="108">
        <v>2021</v>
      </c>
      <c r="M582" s="108">
        <v>5261</v>
      </c>
      <c r="N582" s="109" t="s">
        <v>1142</v>
      </c>
      <c r="O582" s="111" t="s">
        <v>438</v>
      </c>
      <c r="P582" s="109" t="s">
        <v>439</v>
      </c>
      <c r="Q582" s="109" t="s">
        <v>125</v>
      </c>
      <c r="R582" s="108">
        <v>2</v>
      </c>
      <c r="S582" s="111" t="s">
        <v>138</v>
      </c>
      <c r="T582" s="108">
        <v>2010501</v>
      </c>
      <c r="U582" s="108">
        <v>6130</v>
      </c>
      <c r="V582" s="108">
        <v>3063</v>
      </c>
      <c r="W582" s="108">
        <v>99</v>
      </c>
      <c r="X582" s="113">
        <v>2021</v>
      </c>
      <c r="Y582" s="113">
        <v>215</v>
      </c>
      <c r="Z582" s="113">
        <v>0</v>
      </c>
      <c r="AA582" s="114" t="s">
        <v>1649</v>
      </c>
      <c r="AB582" s="108">
        <v>1010</v>
      </c>
      <c r="AC582" s="109" t="s">
        <v>803</v>
      </c>
      <c r="AD582" s="300" t="s">
        <v>1649</v>
      </c>
      <c r="AE582" s="300" t="s">
        <v>1650</v>
      </c>
      <c r="AF582" s="301">
        <f>AE582-AD582</f>
        <v>25</v>
      </c>
      <c r="AG582" s="302">
        <f>IF(AI582="SI", 0,J582)</f>
        <v>720</v>
      </c>
      <c r="AH582" s="303">
        <f>AG582*AF582</f>
        <v>18000</v>
      </c>
      <c r="AI582" s="304" t="s">
        <v>131</v>
      </c>
    </row>
    <row r="583" spans="1:35" x14ac:dyDescent="0.2">
      <c r="A583" s="108">
        <v>2021</v>
      </c>
      <c r="B583" s="108">
        <v>478</v>
      </c>
      <c r="C583" s="109" t="s">
        <v>1142</v>
      </c>
      <c r="D583" s="297" t="s">
        <v>1651</v>
      </c>
      <c r="E583" s="109" t="s">
        <v>1468</v>
      </c>
      <c r="F583" s="298" t="s">
        <v>1652</v>
      </c>
      <c r="G583" s="112">
        <v>2477.38</v>
      </c>
      <c r="H583" s="112">
        <v>446.74</v>
      </c>
      <c r="I583" s="107" t="s">
        <v>121</v>
      </c>
      <c r="J583" s="112">
        <f>IF(I583="SI", G583-H583,G583)</f>
        <v>2030.64</v>
      </c>
      <c r="K583" s="299" t="s">
        <v>282</v>
      </c>
      <c r="L583" s="108">
        <v>2021</v>
      </c>
      <c r="M583" s="108">
        <v>5254</v>
      </c>
      <c r="N583" s="109" t="s">
        <v>1142</v>
      </c>
      <c r="O583" s="111" t="s">
        <v>240</v>
      </c>
      <c r="P583" s="109" t="s">
        <v>241</v>
      </c>
      <c r="Q583" s="109" t="s">
        <v>241</v>
      </c>
      <c r="R583" s="108">
        <v>2</v>
      </c>
      <c r="S583" s="111" t="s">
        <v>138</v>
      </c>
      <c r="T583" s="108">
        <v>1080203</v>
      </c>
      <c r="U583" s="108">
        <v>2890</v>
      </c>
      <c r="V583" s="108">
        <v>1937</v>
      </c>
      <c r="W583" s="108">
        <v>99</v>
      </c>
      <c r="X583" s="113">
        <v>2021</v>
      </c>
      <c r="Y583" s="113">
        <v>355</v>
      </c>
      <c r="Z583" s="113">
        <v>0</v>
      </c>
      <c r="AA583" s="114" t="s">
        <v>1649</v>
      </c>
      <c r="AB583" s="108">
        <v>1023</v>
      </c>
      <c r="AC583" s="109" t="s">
        <v>803</v>
      </c>
      <c r="AD583" s="300" t="s">
        <v>1649</v>
      </c>
      <c r="AE583" s="300" t="s">
        <v>805</v>
      </c>
      <c r="AF583" s="301">
        <f>AE583-AD583</f>
        <v>11</v>
      </c>
      <c r="AG583" s="302">
        <f>IF(AI583="SI", 0,J583)</f>
        <v>2030.64</v>
      </c>
      <c r="AH583" s="303">
        <f>AG583*AF583</f>
        <v>22337.040000000001</v>
      </c>
      <c r="AI583" s="304" t="s">
        <v>131</v>
      </c>
    </row>
    <row r="584" spans="1:35" x14ac:dyDescent="0.2">
      <c r="A584" s="108">
        <v>2021</v>
      </c>
      <c r="B584" s="108">
        <v>479</v>
      </c>
      <c r="C584" s="109" t="s">
        <v>1142</v>
      </c>
      <c r="D584" s="297" t="s">
        <v>1653</v>
      </c>
      <c r="E584" s="109" t="s">
        <v>1468</v>
      </c>
      <c r="F584" s="298" t="s">
        <v>1654</v>
      </c>
      <c r="G584" s="112">
        <v>-47.9</v>
      </c>
      <c r="H584" s="112">
        <v>-8.64</v>
      </c>
      <c r="I584" s="107" t="s">
        <v>121</v>
      </c>
      <c r="J584" s="112">
        <f>IF(I584="SI", G584-H584,G584)</f>
        <v>-39.26</v>
      </c>
      <c r="K584" s="299" t="s">
        <v>282</v>
      </c>
      <c r="L584" s="108">
        <v>2021</v>
      </c>
      <c r="M584" s="108">
        <v>5257</v>
      </c>
      <c r="N584" s="109" t="s">
        <v>1142</v>
      </c>
      <c r="O584" s="111" t="s">
        <v>240</v>
      </c>
      <c r="P584" s="109" t="s">
        <v>241</v>
      </c>
      <c r="Q584" s="109" t="s">
        <v>241</v>
      </c>
      <c r="R584" s="108">
        <v>2</v>
      </c>
      <c r="S584" s="111" t="s">
        <v>138</v>
      </c>
      <c r="T584" s="108">
        <v>1080203</v>
      </c>
      <c r="U584" s="108">
        <v>2890</v>
      </c>
      <c r="V584" s="108">
        <v>1937</v>
      </c>
      <c r="W584" s="108">
        <v>99</v>
      </c>
      <c r="X584" s="113">
        <v>2021</v>
      </c>
      <c r="Y584" s="113">
        <v>355</v>
      </c>
      <c r="Z584" s="113">
        <v>0</v>
      </c>
      <c r="AA584" s="114" t="s">
        <v>1649</v>
      </c>
      <c r="AB584" s="108">
        <v>1023</v>
      </c>
      <c r="AC584" s="109" t="s">
        <v>803</v>
      </c>
      <c r="AD584" s="300" t="s">
        <v>1649</v>
      </c>
      <c r="AE584" s="300" t="s">
        <v>805</v>
      </c>
      <c r="AF584" s="301">
        <f>AE584-AD584</f>
        <v>11</v>
      </c>
      <c r="AG584" s="302">
        <f>IF(AI584="SI", 0,J584)</f>
        <v>-39.26</v>
      </c>
      <c r="AH584" s="303">
        <f>AG584*AF584</f>
        <v>-431.85999999999996</v>
      </c>
      <c r="AI584" s="304" t="s">
        <v>131</v>
      </c>
    </row>
    <row r="585" spans="1:35" x14ac:dyDescent="0.2">
      <c r="A585" s="108">
        <v>2021</v>
      </c>
      <c r="B585" s="108">
        <v>480</v>
      </c>
      <c r="C585" s="109" t="s">
        <v>1142</v>
      </c>
      <c r="D585" s="297" t="s">
        <v>1655</v>
      </c>
      <c r="E585" s="109" t="s">
        <v>1468</v>
      </c>
      <c r="F585" s="298" t="s">
        <v>1656</v>
      </c>
      <c r="G585" s="112">
        <v>17.91</v>
      </c>
      <c r="H585" s="112">
        <v>5.15</v>
      </c>
      <c r="I585" s="107" t="s">
        <v>121</v>
      </c>
      <c r="J585" s="112">
        <f>IF(I585="SI", G585-H585,G585)</f>
        <v>12.76</v>
      </c>
      <c r="K585" s="299" t="s">
        <v>282</v>
      </c>
      <c r="L585" s="108">
        <v>2021</v>
      </c>
      <c r="M585" s="108">
        <v>5255</v>
      </c>
      <c r="N585" s="109" t="s">
        <v>1142</v>
      </c>
      <c r="O585" s="111" t="s">
        <v>240</v>
      </c>
      <c r="P585" s="109" t="s">
        <v>241</v>
      </c>
      <c r="Q585" s="109" t="s">
        <v>241</v>
      </c>
      <c r="R585" s="108">
        <v>4</v>
      </c>
      <c r="S585" s="111" t="s">
        <v>126</v>
      </c>
      <c r="T585" s="108">
        <v>1010503</v>
      </c>
      <c r="U585" s="108">
        <v>470</v>
      </c>
      <c r="V585" s="108">
        <v>1156</v>
      </c>
      <c r="W585" s="108">
        <v>2</v>
      </c>
      <c r="X585" s="113">
        <v>2021</v>
      </c>
      <c r="Y585" s="113">
        <v>353</v>
      </c>
      <c r="Z585" s="113">
        <v>0</v>
      </c>
      <c r="AA585" s="114" t="s">
        <v>1649</v>
      </c>
      <c r="AB585" s="108">
        <v>1020</v>
      </c>
      <c r="AC585" s="109" t="s">
        <v>803</v>
      </c>
      <c r="AD585" s="300" t="s">
        <v>1649</v>
      </c>
      <c r="AE585" s="300" t="s">
        <v>805</v>
      </c>
      <c r="AF585" s="301">
        <f>AE585-AD585</f>
        <v>11</v>
      </c>
      <c r="AG585" s="302">
        <f>IF(AI585="SI", 0,J585)</f>
        <v>12.76</v>
      </c>
      <c r="AH585" s="303">
        <f>AG585*AF585</f>
        <v>140.35999999999999</v>
      </c>
      <c r="AI585" s="304" t="s">
        <v>131</v>
      </c>
    </row>
    <row r="586" spans="1:35" x14ac:dyDescent="0.2">
      <c r="A586" s="108">
        <v>2021</v>
      </c>
      <c r="B586" s="108">
        <v>480</v>
      </c>
      <c r="C586" s="109" t="s">
        <v>1142</v>
      </c>
      <c r="D586" s="297" t="s">
        <v>1655</v>
      </c>
      <c r="E586" s="109" t="s">
        <v>1468</v>
      </c>
      <c r="F586" s="298" t="s">
        <v>1656</v>
      </c>
      <c r="G586" s="112">
        <v>8.08</v>
      </c>
      <c r="H586" s="112">
        <v>0</v>
      </c>
      <c r="I586" s="107" t="s">
        <v>121</v>
      </c>
      <c r="J586" s="112">
        <f>IF(I586="SI", G586-H586,G586)</f>
        <v>8.08</v>
      </c>
      <c r="K586" s="299" t="s">
        <v>281</v>
      </c>
      <c r="L586" s="108">
        <v>2021</v>
      </c>
      <c r="M586" s="108">
        <v>5255</v>
      </c>
      <c r="N586" s="109" t="s">
        <v>1142</v>
      </c>
      <c r="O586" s="111" t="s">
        <v>240</v>
      </c>
      <c r="P586" s="109" t="s">
        <v>241</v>
      </c>
      <c r="Q586" s="109" t="s">
        <v>241</v>
      </c>
      <c r="R586" s="108">
        <v>4</v>
      </c>
      <c r="S586" s="111" t="s">
        <v>126</v>
      </c>
      <c r="T586" s="108">
        <v>1010503</v>
      </c>
      <c r="U586" s="108">
        <v>470</v>
      </c>
      <c r="V586" s="108">
        <v>1156</v>
      </c>
      <c r="W586" s="108">
        <v>2</v>
      </c>
      <c r="X586" s="113">
        <v>2020</v>
      </c>
      <c r="Y586" s="113">
        <v>271</v>
      </c>
      <c r="Z586" s="113">
        <v>0</v>
      </c>
      <c r="AA586" s="114" t="s">
        <v>1649</v>
      </c>
      <c r="AB586" s="108">
        <v>1019</v>
      </c>
      <c r="AC586" s="109" t="s">
        <v>803</v>
      </c>
      <c r="AD586" s="300" t="s">
        <v>1649</v>
      </c>
      <c r="AE586" s="300" t="s">
        <v>805</v>
      </c>
      <c r="AF586" s="301">
        <f>AE586-AD586</f>
        <v>11</v>
      </c>
      <c r="AG586" s="302">
        <f>IF(AI586="SI", 0,J586)</f>
        <v>8.08</v>
      </c>
      <c r="AH586" s="303">
        <f>AG586*AF586</f>
        <v>88.88</v>
      </c>
      <c r="AI586" s="304" t="s">
        <v>131</v>
      </c>
    </row>
    <row r="587" spans="1:35" x14ac:dyDescent="0.2">
      <c r="A587" s="108">
        <v>2021</v>
      </c>
      <c r="B587" s="108">
        <v>480</v>
      </c>
      <c r="C587" s="109" t="s">
        <v>1142</v>
      </c>
      <c r="D587" s="297" t="s">
        <v>1655</v>
      </c>
      <c r="E587" s="109" t="s">
        <v>1468</v>
      </c>
      <c r="F587" s="298" t="s">
        <v>1656</v>
      </c>
      <c r="G587" s="112">
        <v>2.58</v>
      </c>
      <c r="H587" s="112">
        <v>0</v>
      </c>
      <c r="I587" s="107" t="s">
        <v>131</v>
      </c>
      <c r="J587" s="112">
        <f>IF(I587="SI", G587-H587,G587)</f>
        <v>2.58</v>
      </c>
      <c r="K587" s="299" t="s">
        <v>282</v>
      </c>
      <c r="L587" s="108">
        <v>2021</v>
      </c>
      <c r="M587" s="108">
        <v>5255</v>
      </c>
      <c r="N587" s="109" t="s">
        <v>1142</v>
      </c>
      <c r="O587" s="111" t="s">
        <v>240</v>
      </c>
      <c r="P587" s="109" t="s">
        <v>241</v>
      </c>
      <c r="Q587" s="109" t="s">
        <v>241</v>
      </c>
      <c r="R587" s="108">
        <v>4</v>
      </c>
      <c r="S587" s="111" t="s">
        <v>126</v>
      </c>
      <c r="T587" s="108">
        <v>1010503</v>
      </c>
      <c r="U587" s="108">
        <v>470</v>
      </c>
      <c r="V587" s="108">
        <v>1156</v>
      </c>
      <c r="W587" s="108">
        <v>2</v>
      </c>
      <c r="X587" s="113">
        <v>2021</v>
      </c>
      <c r="Y587" s="113">
        <v>230</v>
      </c>
      <c r="Z587" s="113">
        <v>0</v>
      </c>
      <c r="AA587" s="114" t="s">
        <v>1649</v>
      </c>
      <c r="AB587" s="108">
        <v>1018</v>
      </c>
      <c r="AC587" s="109" t="s">
        <v>803</v>
      </c>
      <c r="AD587" s="300" t="s">
        <v>1649</v>
      </c>
      <c r="AE587" s="300" t="s">
        <v>805</v>
      </c>
      <c r="AF587" s="301">
        <f>AE587-AD587</f>
        <v>11</v>
      </c>
      <c r="AG587" s="302">
        <f>IF(AI587="SI", 0,J587)</f>
        <v>2.58</v>
      </c>
      <c r="AH587" s="303">
        <f>AG587*AF587</f>
        <v>28.380000000000003</v>
      </c>
      <c r="AI587" s="304" t="s">
        <v>131</v>
      </c>
    </row>
    <row r="588" spans="1:35" x14ac:dyDescent="0.2">
      <c r="A588" s="108">
        <v>2021</v>
      </c>
      <c r="B588" s="108">
        <v>481</v>
      </c>
      <c r="C588" s="109" t="s">
        <v>1142</v>
      </c>
      <c r="D588" s="297" t="s">
        <v>1657</v>
      </c>
      <c r="E588" s="109" t="s">
        <v>1468</v>
      </c>
      <c r="F588" s="298" t="s">
        <v>1658</v>
      </c>
      <c r="G588" s="112">
        <v>436.85</v>
      </c>
      <c r="H588" s="112">
        <v>40.43</v>
      </c>
      <c r="I588" s="107" t="s">
        <v>121</v>
      </c>
      <c r="J588" s="112">
        <f>IF(I588="SI", G588-H588,G588)</f>
        <v>396.42</v>
      </c>
      <c r="K588" s="299" t="s">
        <v>282</v>
      </c>
      <c r="L588" s="108">
        <v>2021</v>
      </c>
      <c r="M588" s="108">
        <v>5256</v>
      </c>
      <c r="N588" s="109" t="s">
        <v>1142</v>
      </c>
      <c r="O588" s="111" t="s">
        <v>240</v>
      </c>
      <c r="P588" s="109" t="s">
        <v>241</v>
      </c>
      <c r="Q588" s="109" t="s">
        <v>241</v>
      </c>
      <c r="R588" s="108">
        <v>3</v>
      </c>
      <c r="S588" s="111" t="s">
        <v>176</v>
      </c>
      <c r="T588" s="108">
        <v>1040103</v>
      </c>
      <c r="U588" s="108">
        <v>1460</v>
      </c>
      <c r="V588" s="108">
        <v>1346</v>
      </c>
      <c r="W588" s="108">
        <v>2</v>
      </c>
      <c r="X588" s="113">
        <v>2021</v>
      </c>
      <c r="Y588" s="113">
        <v>128</v>
      </c>
      <c r="Z588" s="113">
        <v>0</v>
      </c>
      <c r="AA588" s="114" t="s">
        <v>1598</v>
      </c>
      <c r="AB588" s="108">
        <v>911</v>
      </c>
      <c r="AC588" s="109" t="s">
        <v>1571</v>
      </c>
      <c r="AD588" s="300" t="s">
        <v>1649</v>
      </c>
      <c r="AE588" s="300" t="s">
        <v>1589</v>
      </c>
      <c r="AF588" s="301">
        <f>AE588-AD588</f>
        <v>-8</v>
      </c>
      <c r="AG588" s="302">
        <f>IF(AI588="SI", 0,J588)</f>
        <v>396.42</v>
      </c>
      <c r="AH588" s="303">
        <f>AG588*AF588</f>
        <v>-3171.36</v>
      </c>
      <c r="AI588" s="304" t="s">
        <v>131</v>
      </c>
    </row>
    <row r="589" spans="1:35" x14ac:dyDescent="0.2">
      <c r="A589" s="108">
        <v>2021</v>
      </c>
      <c r="B589" s="108">
        <v>482</v>
      </c>
      <c r="C589" s="109" t="s">
        <v>1142</v>
      </c>
      <c r="D589" s="297" t="s">
        <v>1659</v>
      </c>
      <c r="E589" s="109" t="s">
        <v>1468</v>
      </c>
      <c r="F589" s="298" t="s">
        <v>1660</v>
      </c>
      <c r="G589" s="112">
        <v>85.58</v>
      </c>
      <c r="H589" s="112">
        <v>15.42</v>
      </c>
      <c r="I589" s="107" t="s">
        <v>121</v>
      </c>
      <c r="J589" s="112">
        <f>IF(I589="SI", G589-H589,G589)</f>
        <v>70.16</v>
      </c>
      <c r="K589" s="299" t="s">
        <v>282</v>
      </c>
      <c r="L589" s="108">
        <v>2021</v>
      </c>
      <c r="M589" s="108">
        <v>5252</v>
      </c>
      <c r="N589" s="109" t="s">
        <v>1142</v>
      </c>
      <c r="O589" s="111" t="s">
        <v>240</v>
      </c>
      <c r="P589" s="109" t="s">
        <v>241</v>
      </c>
      <c r="Q589" s="109" t="s">
        <v>241</v>
      </c>
      <c r="R589" s="108">
        <v>4</v>
      </c>
      <c r="S589" s="111" t="s">
        <v>126</v>
      </c>
      <c r="T589" s="108">
        <v>1050103</v>
      </c>
      <c r="U589" s="108">
        <v>2010</v>
      </c>
      <c r="V589" s="108">
        <v>1476</v>
      </c>
      <c r="W589" s="108">
        <v>2</v>
      </c>
      <c r="X589" s="113">
        <v>2021</v>
      </c>
      <c r="Y589" s="113">
        <v>358</v>
      </c>
      <c r="Z589" s="113">
        <v>0</v>
      </c>
      <c r="AA589" s="114" t="s">
        <v>1589</v>
      </c>
      <c r="AB589" s="108">
        <v>975</v>
      </c>
      <c r="AC589" s="109" t="s">
        <v>1591</v>
      </c>
      <c r="AD589" s="300" t="s">
        <v>1649</v>
      </c>
      <c r="AE589" s="300" t="s">
        <v>1639</v>
      </c>
      <c r="AF589" s="301">
        <f>AE589-AD589</f>
        <v>-3</v>
      </c>
      <c r="AG589" s="302">
        <f>IF(AI589="SI", 0,J589)</f>
        <v>70.16</v>
      </c>
      <c r="AH589" s="303">
        <f>AG589*AF589</f>
        <v>-210.48</v>
      </c>
      <c r="AI589" s="304" t="s">
        <v>131</v>
      </c>
    </row>
    <row r="590" spans="1:35" x14ac:dyDescent="0.2">
      <c r="A590" s="108">
        <v>2021</v>
      </c>
      <c r="B590" s="108">
        <v>483</v>
      </c>
      <c r="C590" s="109" t="s">
        <v>1142</v>
      </c>
      <c r="D590" s="297" t="s">
        <v>1661</v>
      </c>
      <c r="E590" s="109" t="s">
        <v>1468</v>
      </c>
      <c r="F590" s="298" t="s">
        <v>1662</v>
      </c>
      <c r="G590" s="112">
        <v>16.239999999999998</v>
      </c>
      <c r="H590" s="112">
        <v>2.93</v>
      </c>
      <c r="I590" s="107" t="s">
        <v>121</v>
      </c>
      <c r="J590" s="112">
        <f>IF(I590="SI", G590-H590,G590)</f>
        <v>13.309999999999999</v>
      </c>
      <c r="K590" s="299" t="s">
        <v>282</v>
      </c>
      <c r="L590" s="108">
        <v>2021</v>
      </c>
      <c r="M590" s="108">
        <v>5258</v>
      </c>
      <c r="N590" s="109" t="s">
        <v>1142</v>
      </c>
      <c r="O590" s="111" t="s">
        <v>240</v>
      </c>
      <c r="P590" s="109" t="s">
        <v>241</v>
      </c>
      <c r="Q590" s="109" t="s">
        <v>241</v>
      </c>
      <c r="R590" s="108">
        <v>2</v>
      </c>
      <c r="S590" s="111" t="s">
        <v>138</v>
      </c>
      <c r="T590" s="108">
        <v>1080203</v>
      </c>
      <c r="U590" s="108">
        <v>2890</v>
      </c>
      <c r="V590" s="108">
        <v>1937</v>
      </c>
      <c r="W590" s="108">
        <v>99</v>
      </c>
      <c r="X590" s="113">
        <v>2021</v>
      </c>
      <c r="Y590" s="113">
        <v>355</v>
      </c>
      <c r="Z590" s="113">
        <v>0</v>
      </c>
      <c r="AA590" s="114" t="s">
        <v>1525</v>
      </c>
      <c r="AB590" s="108">
        <v>961</v>
      </c>
      <c r="AC590" s="109" t="s">
        <v>1589</v>
      </c>
      <c r="AD590" s="300" t="s">
        <v>1649</v>
      </c>
      <c r="AE590" s="300" t="s">
        <v>1591</v>
      </c>
      <c r="AF590" s="301">
        <f>AE590-AD590</f>
        <v>-6</v>
      </c>
      <c r="AG590" s="302">
        <f>IF(AI590="SI", 0,J590)</f>
        <v>13.309999999999999</v>
      </c>
      <c r="AH590" s="303">
        <f>AG590*AF590</f>
        <v>-79.859999999999985</v>
      </c>
      <c r="AI590" s="304" t="s">
        <v>131</v>
      </c>
    </row>
    <row r="591" spans="1:35" x14ac:dyDescent="0.2">
      <c r="A591" s="108">
        <v>2021</v>
      </c>
      <c r="B591" s="108">
        <v>484</v>
      </c>
      <c r="C591" s="109" t="s">
        <v>1142</v>
      </c>
      <c r="D591" s="297" t="s">
        <v>1663</v>
      </c>
      <c r="E591" s="109" t="s">
        <v>1142</v>
      </c>
      <c r="F591" s="298" t="s">
        <v>1664</v>
      </c>
      <c r="G591" s="112">
        <v>4501.8</v>
      </c>
      <c r="H591" s="112">
        <v>811.8</v>
      </c>
      <c r="I591" s="107" t="s">
        <v>121</v>
      </c>
      <c r="J591" s="112">
        <f>IF(I591="SI", G591-H591,G591)</f>
        <v>3690</v>
      </c>
      <c r="K591" s="299" t="s">
        <v>1665</v>
      </c>
      <c r="L591" s="108">
        <v>2021</v>
      </c>
      <c r="M591" s="108">
        <v>5267</v>
      </c>
      <c r="N591" s="109" t="s">
        <v>1142</v>
      </c>
      <c r="O591" s="111" t="s">
        <v>1666</v>
      </c>
      <c r="P591" s="109" t="s">
        <v>1667</v>
      </c>
      <c r="Q591" s="109" t="s">
        <v>1668</v>
      </c>
      <c r="R591" s="108">
        <v>2</v>
      </c>
      <c r="S591" s="111" t="s">
        <v>138</v>
      </c>
      <c r="T591" s="108">
        <v>1100503</v>
      </c>
      <c r="U591" s="108">
        <v>4210</v>
      </c>
      <c r="V591" s="108">
        <v>1656</v>
      </c>
      <c r="W591" s="108">
        <v>4</v>
      </c>
      <c r="X591" s="113">
        <v>2020</v>
      </c>
      <c r="Y591" s="113">
        <v>104</v>
      </c>
      <c r="Z591" s="113">
        <v>0</v>
      </c>
      <c r="AA591" s="114" t="s">
        <v>1649</v>
      </c>
      <c r="AB591" s="108">
        <v>1026</v>
      </c>
      <c r="AC591" s="109" t="s">
        <v>803</v>
      </c>
      <c r="AD591" s="300" t="s">
        <v>1649</v>
      </c>
      <c r="AE591" s="300" t="s">
        <v>805</v>
      </c>
      <c r="AF591" s="301">
        <f>AE591-AD591</f>
        <v>11</v>
      </c>
      <c r="AG591" s="302">
        <f>IF(AI591="SI", 0,J591)</f>
        <v>3690</v>
      </c>
      <c r="AH591" s="303">
        <f>AG591*AF591</f>
        <v>40590</v>
      </c>
      <c r="AI591" s="304" t="s">
        <v>131</v>
      </c>
    </row>
    <row r="592" spans="1:35" x14ac:dyDescent="0.2">
      <c r="A592" s="108">
        <v>2021</v>
      </c>
      <c r="B592" s="108">
        <v>484</v>
      </c>
      <c r="C592" s="109" t="s">
        <v>1142</v>
      </c>
      <c r="D592" s="297" t="s">
        <v>1663</v>
      </c>
      <c r="E592" s="109" t="s">
        <v>1142</v>
      </c>
      <c r="F592" s="298" t="s">
        <v>1664</v>
      </c>
      <c r="G592" s="112">
        <v>6588</v>
      </c>
      <c r="H592" s="112">
        <v>1188</v>
      </c>
      <c r="I592" s="107" t="s">
        <v>121</v>
      </c>
      <c r="J592" s="112">
        <f>IF(I592="SI", G592-H592,G592)</f>
        <v>5400</v>
      </c>
      <c r="K592" s="299" t="s">
        <v>1665</v>
      </c>
      <c r="L592" s="108">
        <v>2021</v>
      </c>
      <c r="M592" s="108">
        <v>5267</v>
      </c>
      <c r="N592" s="109" t="s">
        <v>1142</v>
      </c>
      <c r="O592" s="111" t="s">
        <v>1666</v>
      </c>
      <c r="P592" s="109" t="s">
        <v>1667</v>
      </c>
      <c r="Q592" s="109" t="s">
        <v>1668</v>
      </c>
      <c r="R592" s="108">
        <v>2</v>
      </c>
      <c r="S592" s="111" t="s">
        <v>138</v>
      </c>
      <c r="T592" s="108">
        <v>1100503</v>
      </c>
      <c r="U592" s="108">
        <v>4210</v>
      </c>
      <c r="V592" s="108">
        <v>1656</v>
      </c>
      <c r="W592" s="108">
        <v>1</v>
      </c>
      <c r="X592" s="113">
        <v>2020</v>
      </c>
      <c r="Y592" s="113">
        <v>105</v>
      </c>
      <c r="Z592" s="113">
        <v>0</v>
      </c>
      <c r="AA592" s="114" t="s">
        <v>1649</v>
      </c>
      <c r="AB592" s="108">
        <v>1025</v>
      </c>
      <c r="AC592" s="109" t="s">
        <v>803</v>
      </c>
      <c r="AD592" s="300" t="s">
        <v>1649</v>
      </c>
      <c r="AE592" s="300" t="s">
        <v>805</v>
      </c>
      <c r="AF592" s="301">
        <f>AE592-AD592</f>
        <v>11</v>
      </c>
      <c r="AG592" s="302">
        <f>IF(AI592="SI", 0,J592)</f>
        <v>5400</v>
      </c>
      <c r="AH592" s="303">
        <f>AG592*AF592</f>
        <v>59400</v>
      </c>
      <c r="AI592" s="304" t="s">
        <v>131</v>
      </c>
    </row>
    <row r="593" spans="1:35" x14ac:dyDescent="0.2">
      <c r="A593" s="108">
        <v>2021</v>
      </c>
      <c r="B593" s="108">
        <v>485</v>
      </c>
      <c r="C593" s="109" t="s">
        <v>1512</v>
      </c>
      <c r="D593" s="297" t="s">
        <v>1669</v>
      </c>
      <c r="E593" s="109" t="s">
        <v>1525</v>
      </c>
      <c r="F593" s="298" t="s">
        <v>1670</v>
      </c>
      <c r="G593" s="112">
        <v>113.23</v>
      </c>
      <c r="H593" s="112">
        <v>20.420000000000002</v>
      </c>
      <c r="I593" s="107" t="s">
        <v>121</v>
      </c>
      <c r="J593" s="112">
        <f>IF(I593="SI", G593-H593,G593)</f>
        <v>92.81</v>
      </c>
      <c r="K593" s="299" t="s">
        <v>282</v>
      </c>
      <c r="L593" s="108">
        <v>2021</v>
      </c>
      <c r="M593" s="108">
        <v>5296</v>
      </c>
      <c r="N593" s="109" t="s">
        <v>1512</v>
      </c>
      <c r="O593" s="111" t="s">
        <v>1531</v>
      </c>
      <c r="P593" s="109" t="s">
        <v>1532</v>
      </c>
      <c r="Q593" s="109" t="s">
        <v>1532</v>
      </c>
      <c r="R593" s="108">
        <v>2</v>
      </c>
      <c r="S593" s="111" t="s">
        <v>138</v>
      </c>
      <c r="T593" s="108">
        <v>1080203</v>
      </c>
      <c r="U593" s="108">
        <v>2890</v>
      </c>
      <c r="V593" s="108">
        <v>1937</v>
      </c>
      <c r="W593" s="108">
        <v>99</v>
      </c>
      <c r="X593" s="113">
        <v>2021</v>
      </c>
      <c r="Y593" s="113">
        <v>355</v>
      </c>
      <c r="Z593" s="113">
        <v>0</v>
      </c>
      <c r="AA593" s="114" t="s">
        <v>1525</v>
      </c>
      <c r="AB593" s="108">
        <v>958</v>
      </c>
      <c r="AC593" s="109" t="s">
        <v>1589</v>
      </c>
      <c r="AD593" s="300" t="s">
        <v>1649</v>
      </c>
      <c r="AE593" s="300" t="s">
        <v>1591</v>
      </c>
      <c r="AF593" s="301">
        <f>AE593-AD593</f>
        <v>-6</v>
      </c>
      <c r="AG593" s="302">
        <f>IF(AI593="SI", 0,J593)</f>
        <v>92.81</v>
      </c>
      <c r="AH593" s="303">
        <f>AG593*AF593</f>
        <v>-556.86</v>
      </c>
      <c r="AI593" s="304" t="s">
        <v>131</v>
      </c>
    </row>
    <row r="594" spans="1:35" x14ac:dyDescent="0.2">
      <c r="A594" s="108">
        <v>2021</v>
      </c>
      <c r="B594" s="108">
        <v>486</v>
      </c>
      <c r="C594" s="109" t="s">
        <v>1671</v>
      </c>
      <c r="D594" s="297" t="s">
        <v>1672</v>
      </c>
      <c r="E594" s="109" t="s">
        <v>1468</v>
      </c>
      <c r="F594" s="298" t="s">
        <v>1673</v>
      </c>
      <c r="G594" s="112">
        <v>219.19</v>
      </c>
      <c r="H594" s="112">
        <v>0</v>
      </c>
      <c r="I594" s="107" t="s">
        <v>131</v>
      </c>
      <c r="J594" s="112">
        <f>IF(I594="SI", G594-H594,G594)</f>
        <v>219.19</v>
      </c>
      <c r="K594" s="299" t="s">
        <v>282</v>
      </c>
      <c r="L594" s="108">
        <v>2021</v>
      </c>
      <c r="M594" s="108">
        <v>5298</v>
      </c>
      <c r="N594" s="109" t="s">
        <v>1512</v>
      </c>
      <c r="O594" s="111" t="s">
        <v>240</v>
      </c>
      <c r="P594" s="109" t="s">
        <v>241</v>
      </c>
      <c r="Q594" s="109" t="s">
        <v>241</v>
      </c>
      <c r="R594" s="108">
        <v>2</v>
      </c>
      <c r="S594" s="111" t="s">
        <v>138</v>
      </c>
      <c r="T594" s="108">
        <v>1060203</v>
      </c>
      <c r="U594" s="108">
        <v>2340</v>
      </c>
      <c r="V594" s="108">
        <v>1829</v>
      </c>
      <c r="W594" s="108">
        <v>2</v>
      </c>
      <c r="X594" s="113">
        <v>2021</v>
      </c>
      <c r="Y594" s="113">
        <v>234</v>
      </c>
      <c r="Z594" s="113">
        <v>0</v>
      </c>
      <c r="AA594" s="114" t="s">
        <v>1525</v>
      </c>
      <c r="AB594" s="108">
        <v>959</v>
      </c>
      <c r="AC594" s="109" t="s">
        <v>1589</v>
      </c>
      <c r="AD594" s="300" t="s">
        <v>802</v>
      </c>
      <c r="AE594" s="300" t="s">
        <v>1591</v>
      </c>
      <c r="AF594" s="301">
        <f>AE594-AD594</f>
        <v>-7</v>
      </c>
      <c r="AG594" s="302">
        <f>IF(AI594="SI", 0,J594)</f>
        <v>219.19</v>
      </c>
      <c r="AH594" s="303">
        <f>AG594*AF594</f>
        <v>-1534.33</v>
      </c>
      <c r="AI594" s="304" t="s">
        <v>131</v>
      </c>
    </row>
    <row r="595" spans="1:35" x14ac:dyDescent="0.2">
      <c r="A595" s="108">
        <v>2021</v>
      </c>
      <c r="B595" s="108">
        <v>486</v>
      </c>
      <c r="C595" s="109" t="s">
        <v>1671</v>
      </c>
      <c r="D595" s="297" t="s">
        <v>1672</v>
      </c>
      <c r="E595" s="109" t="s">
        <v>1468</v>
      </c>
      <c r="F595" s="298" t="s">
        <v>1673</v>
      </c>
      <c r="G595" s="112">
        <v>260.75</v>
      </c>
      <c r="H595" s="112">
        <v>86.55</v>
      </c>
      <c r="I595" s="107" t="s">
        <v>121</v>
      </c>
      <c r="J595" s="112">
        <f>IF(I595="SI", G595-H595,G595)</f>
        <v>174.2</v>
      </c>
      <c r="K595" s="299" t="s">
        <v>282</v>
      </c>
      <c r="L595" s="108">
        <v>2021</v>
      </c>
      <c r="M595" s="108">
        <v>5298</v>
      </c>
      <c r="N595" s="109" t="s">
        <v>1512</v>
      </c>
      <c r="O595" s="111" t="s">
        <v>240</v>
      </c>
      <c r="P595" s="109" t="s">
        <v>241</v>
      </c>
      <c r="Q595" s="109" t="s">
        <v>241</v>
      </c>
      <c r="R595" s="108">
        <v>2</v>
      </c>
      <c r="S595" s="111" t="s">
        <v>138</v>
      </c>
      <c r="T595" s="108">
        <v>1060203</v>
      </c>
      <c r="U595" s="108">
        <v>2340</v>
      </c>
      <c r="V595" s="108">
        <v>1829</v>
      </c>
      <c r="W595" s="108">
        <v>2</v>
      </c>
      <c r="X595" s="113">
        <v>2021</v>
      </c>
      <c r="Y595" s="113">
        <v>354</v>
      </c>
      <c r="Z595" s="113">
        <v>0</v>
      </c>
      <c r="AA595" s="114" t="s">
        <v>1525</v>
      </c>
      <c r="AB595" s="108">
        <v>960</v>
      </c>
      <c r="AC595" s="109" t="s">
        <v>1589</v>
      </c>
      <c r="AD595" s="300" t="s">
        <v>802</v>
      </c>
      <c r="AE595" s="300" t="s">
        <v>1591</v>
      </c>
      <c r="AF595" s="301">
        <f>AE595-AD595</f>
        <v>-7</v>
      </c>
      <c r="AG595" s="302">
        <f>IF(AI595="SI", 0,J595)</f>
        <v>174.2</v>
      </c>
      <c r="AH595" s="303">
        <f>AG595*AF595</f>
        <v>-1219.3999999999999</v>
      </c>
      <c r="AI595" s="304" t="s">
        <v>131</v>
      </c>
    </row>
    <row r="596" spans="1:35" x14ac:dyDescent="0.2">
      <c r="A596" s="108">
        <v>2021</v>
      </c>
      <c r="B596" s="108">
        <v>487</v>
      </c>
      <c r="C596" s="109" t="s">
        <v>1671</v>
      </c>
      <c r="D596" s="297" t="s">
        <v>1674</v>
      </c>
      <c r="E596" s="109" t="s">
        <v>1468</v>
      </c>
      <c r="F596" s="298" t="s">
        <v>1675</v>
      </c>
      <c r="G596" s="112">
        <v>139.59</v>
      </c>
      <c r="H596" s="112">
        <v>25.17</v>
      </c>
      <c r="I596" s="107" t="s">
        <v>121</v>
      </c>
      <c r="J596" s="112">
        <f>IF(I596="SI", G596-H596,G596)</f>
        <v>114.42</v>
      </c>
      <c r="K596" s="299" t="s">
        <v>282</v>
      </c>
      <c r="L596" s="108">
        <v>2021</v>
      </c>
      <c r="M596" s="108">
        <v>5253</v>
      </c>
      <c r="N596" s="109" t="s">
        <v>1142</v>
      </c>
      <c r="O596" s="111" t="s">
        <v>240</v>
      </c>
      <c r="P596" s="109" t="s">
        <v>241</v>
      </c>
      <c r="Q596" s="109" t="s">
        <v>241</v>
      </c>
      <c r="R596" s="108">
        <v>1</v>
      </c>
      <c r="S596" s="111" t="s">
        <v>166</v>
      </c>
      <c r="T596" s="108">
        <v>1010203</v>
      </c>
      <c r="U596" s="108">
        <v>140</v>
      </c>
      <c r="V596" s="108">
        <v>1043</v>
      </c>
      <c r="W596" s="108">
        <v>2</v>
      </c>
      <c r="X596" s="113">
        <v>2021</v>
      </c>
      <c r="Y596" s="113">
        <v>225</v>
      </c>
      <c r="Z596" s="113">
        <v>0</v>
      </c>
      <c r="AA596" s="114" t="s">
        <v>1598</v>
      </c>
      <c r="AB596" s="108">
        <v>910</v>
      </c>
      <c r="AC596" s="109" t="s">
        <v>1571</v>
      </c>
      <c r="AD596" s="300" t="s">
        <v>1649</v>
      </c>
      <c r="AE596" s="300" t="s">
        <v>1589</v>
      </c>
      <c r="AF596" s="301">
        <f>AE596-AD596</f>
        <v>-8</v>
      </c>
      <c r="AG596" s="302">
        <f>IF(AI596="SI", 0,J596)</f>
        <v>114.42</v>
      </c>
      <c r="AH596" s="303">
        <f>AG596*AF596</f>
        <v>-915.36</v>
      </c>
      <c r="AI596" s="304" t="s">
        <v>131</v>
      </c>
    </row>
    <row r="597" spans="1:35" x14ac:dyDescent="0.2">
      <c r="A597" s="108">
        <v>2021</v>
      </c>
      <c r="B597" s="108">
        <v>488</v>
      </c>
      <c r="C597" s="109" t="s">
        <v>1671</v>
      </c>
      <c r="D597" s="297" t="s">
        <v>1676</v>
      </c>
      <c r="E597" s="109" t="s">
        <v>1671</v>
      </c>
      <c r="F597" s="298" t="s">
        <v>1677</v>
      </c>
      <c r="G597" s="112">
        <v>604.1</v>
      </c>
      <c r="H597" s="112">
        <v>108.94</v>
      </c>
      <c r="I597" s="107" t="s">
        <v>121</v>
      </c>
      <c r="J597" s="112">
        <f>IF(I597="SI", G597-H597,G597)</f>
        <v>495.16</v>
      </c>
      <c r="K597" s="299" t="s">
        <v>1678</v>
      </c>
      <c r="L597" s="108">
        <v>2021</v>
      </c>
      <c r="M597" s="108">
        <v>5332</v>
      </c>
      <c r="N597" s="109" t="s">
        <v>1671</v>
      </c>
      <c r="O597" s="111" t="s">
        <v>1679</v>
      </c>
      <c r="P597" s="109" t="s">
        <v>1680</v>
      </c>
      <c r="Q597" s="109" t="s">
        <v>125</v>
      </c>
      <c r="R597" s="108">
        <v>2</v>
      </c>
      <c r="S597" s="111" t="s">
        <v>138</v>
      </c>
      <c r="T597" s="108">
        <v>2090105</v>
      </c>
      <c r="U597" s="108">
        <v>8570</v>
      </c>
      <c r="V597" s="108">
        <v>3505</v>
      </c>
      <c r="W597" s="108">
        <v>99</v>
      </c>
      <c r="X597" s="113">
        <v>2021</v>
      </c>
      <c r="Y597" s="113">
        <v>204</v>
      </c>
      <c r="Z597" s="113">
        <v>0</v>
      </c>
      <c r="AA597" s="114" t="s">
        <v>1649</v>
      </c>
      <c r="AB597" s="108">
        <v>1027</v>
      </c>
      <c r="AC597" s="109" t="s">
        <v>803</v>
      </c>
      <c r="AD597" s="300" t="s">
        <v>1681</v>
      </c>
      <c r="AE597" s="300" t="s">
        <v>805</v>
      </c>
      <c r="AF597" s="301">
        <f>AE597-AD597</f>
        <v>9</v>
      </c>
      <c r="AG597" s="302">
        <f>IF(AI597="SI", 0,J597)</f>
        <v>495.16</v>
      </c>
      <c r="AH597" s="303">
        <f>AG597*AF597</f>
        <v>4456.4400000000005</v>
      </c>
      <c r="AI597" s="304" t="s">
        <v>131</v>
      </c>
    </row>
    <row r="598" spans="1:35" x14ac:dyDescent="0.2">
      <c r="A598" s="108">
        <v>2021</v>
      </c>
      <c r="B598" s="108">
        <v>489</v>
      </c>
      <c r="C598" s="109" t="s">
        <v>1143</v>
      </c>
      <c r="D598" s="297" t="s">
        <v>1682</v>
      </c>
      <c r="E598" s="109" t="s">
        <v>1671</v>
      </c>
      <c r="F598" s="298" t="s">
        <v>536</v>
      </c>
      <c r="G598" s="112">
        <v>342.3</v>
      </c>
      <c r="H598" s="112">
        <v>61.73</v>
      </c>
      <c r="I598" s="107" t="s">
        <v>121</v>
      </c>
      <c r="J598" s="112">
        <f>IF(I598="SI", G598-H598,G598)</f>
        <v>280.57</v>
      </c>
      <c r="K598" s="299" t="s">
        <v>537</v>
      </c>
      <c r="L598" s="108">
        <v>2021</v>
      </c>
      <c r="M598" s="108">
        <v>5360</v>
      </c>
      <c r="N598" s="109" t="s">
        <v>1143</v>
      </c>
      <c r="O598" s="111" t="s">
        <v>445</v>
      </c>
      <c r="P598" s="109" t="s">
        <v>446</v>
      </c>
      <c r="Q598" s="109" t="s">
        <v>125</v>
      </c>
      <c r="R598" s="108">
        <v>2</v>
      </c>
      <c r="S598" s="111" t="s">
        <v>138</v>
      </c>
      <c r="T598" s="108">
        <v>1080203</v>
      </c>
      <c r="U598" s="108">
        <v>2890</v>
      </c>
      <c r="V598" s="108">
        <v>1938</v>
      </c>
      <c r="W598" s="108">
        <v>99</v>
      </c>
      <c r="X598" s="113">
        <v>2021</v>
      </c>
      <c r="Y598" s="113">
        <v>63</v>
      </c>
      <c r="Z598" s="113">
        <v>0</v>
      </c>
      <c r="AA598" s="114" t="s">
        <v>1649</v>
      </c>
      <c r="AB598" s="108">
        <v>1013</v>
      </c>
      <c r="AC598" s="109" t="s">
        <v>803</v>
      </c>
      <c r="AD598" s="300" t="s">
        <v>1683</v>
      </c>
      <c r="AE598" s="300" t="s">
        <v>805</v>
      </c>
      <c r="AF598" s="301">
        <f>AE598-AD598</f>
        <v>8</v>
      </c>
      <c r="AG598" s="302">
        <f>IF(AI598="SI", 0,J598)</f>
        <v>280.57</v>
      </c>
      <c r="AH598" s="303">
        <f>AG598*AF598</f>
        <v>2244.56</v>
      </c>
      <c r="AI598" s="304" t="s">
        <v>131</v>
      </c>
    </row>
    <row r="599" spans="1:35" x14ac:dyDescent="0.2">
      <c r="A599" s="108">
        <v>2021</v>
      </c>
      <c r="B599" s="108">
        <v>490</v>
      </c>
      <c r="C599" s="109" t="s">
        <v>1143</v>
      </c>
      <c r="D599" s="297" t="s">
        <v>1684</v>
      </c>
      <c r="E599" s="109" t="s">
        <v>1671</v>
      </c>
      <c r="F599" s="298" t="s">
        <v>1127</v>
      </c>
      <c r="G599" s="112">
        <v>732</v>
      </c>
      <c r="H599" s="112">
        <v>132</v>
      </c>
      <c r="I599" s="107" t="s">
        <v>121</v>
      </c>
      <c r="J599" s="112">
        <f>IF(I599="SI", G599-H599,G599)</f>
        <v>600</v>
      </c>
      <c r="K599" s="299" t="s">
        <v>1128</v>
      </c>
      <c r="L599" s="108">
        <v>2021</v>
      </c>
      <c r="M599" s="108">
        <v>5362</v>
      </c>
      <c r="N599" s="109" t="s">
        <v>1143</v>
      </c>
      <c r="O599" s="111" t="s">
        <v>1129</v>
      </c>
      <c r="P599" s="109" t="s">
        <v>1130</v>
      </c>
      <c r="Q599" s="109" t="s">
        <v>125</v>
      </c>
      <c r="R599" s="108">
        <v>1</v>
      </c>
      <c r="S599" s="111" t="s">
        <v>166</v>
      </c>
      <c r="T599" s="108">
        <v>1010203</v>
      </c>
      <c r="U599" s="108">
        <v>140</v>
      </c>
      <c r="V599" s="108">
        <v>1043</v>
      </c>
      <c r="W599" s="108">
        <v>7</v>
      </c>
      <c r="X599" s="113">
        <v>2021</v>
      </c>
      <c r="Y599" s="113">
        <v>110</v>
      </c>
      <c r="Z599" s="113">
        <v>0</v>
      </c>
      <c r="AA599" s="114" t="s">
        <v>1598</v>
      </c>
      <c r="AB599" s="108">
        <v>912</v>
      </c>
      <c r="AC599" s="109" t="s">
        <v>1571</v>
      </c>
      <c r="AD599" s="300" t="s">
        <v>1681</v>
      </c>
      <c r="AE599" s="300" t="s">
        <v>1641</v>
      </c>
      <c r="AF599" s="301">
        <f>AE599-AD599</f>
        <v>-3</v>
      </c>
      <c r="AG599" s="302">
        <f>IF(AI599="SI", 0,J599)</f>
        <v>600</v>
      </c>
      <c r="AH599" s="303">
        <f>AG599*AF599</f>
        <v>-1800</v>
      </c>
      <c r="AI599" s="304" t="s">
        <v>131</v>
      </c>
    </row>
    <row r="600" spans="1:35" x14ac:dyDescent="0.2">
      <c r="A600" s="108">
        <v>2021</v>
      </c>
      <c r="B600" s="108">
        <v>491</v>
      </c>
      <c r="C600" s="109" t="s">
        <v>1143</v>
      </c>
      <c r="D600" s="297" t="s">
        <v>1685</v>
      </c>
      <c r="E600" s="109" t="s">
        <v>1671</v>
      </c>
      <c r="F600" s="298" t="s">
        <v>614</v>
      </c>
      <c r="G600" s="112">
        <v>183</v>
      </c>
      <c r="H600" s="112">
        <v>33</v>
      </c>
      <c r="I600" s="107" t="s">
        <v>121</v>
      </c>
      <c r="J600" s="112">
        <f>IF(I600="SI", G600-H600,G600)</f>
        <v>150</v>
      </c>
      <c r="K600" s="299" t="s">
        <v>768</v>
      </c>
      <c r="L600" s="108">
        <v>2021</v>
      </c>
      <c r="M600" s="108">
        <v>5361</v>
      </c>
      <c r="N600" s="109" t="s">
        <v>1143</v>
      </c>
      <c r="O600" s="111" t="s">
        <v>616</v>
      </c>
      <c r="P600" s="109" t="s">
        <v>617</v>
      </c>
      <c r="Q600" s="109" t="s">
        <v>125</v>
      </c>
      <c r="R600" s="108">
        <v>4</v>
      </c>
      <c r="S600" s="111" t="s">
        <v>126</v>
      </c>
      <c r="T600" s="108">
        <v>1040203</v>
      </c>
      <c r="U600" s="108">
        <v>1570</v>
      </c>
      <c r="V600" s="108">
        <v>1366</v>
      </c>
      <c r="W600" s="108">
        <v>3</v>
      </c>
      <c r="X600" s="113">
        <v>2021</v>
      </c>
      <c r="Y600" s="113">
        <v>85</v>
      </c>
      <c r="Z600" s="113">
        <v>0</v>
      </c>
      <c r="AA600" s="114" t="s">
        <v>1589</v>
      </c>
      <c r="AB600" s="108">
        <v>974</v>
      </c>
      <c r="AC600" s="109" t="s">
        <v>1591</v>
      </c>
      <c r="AD600" s="300" t="s">
        <v>1683</v>
      </c>
      <c r="AE600" s="300" t="s">
        <v>1639</v>
      </c>
      <c r="AF600" s="301">
        <f>AE600-AD600</f>
        <v>-6</v>
      </c>
      <c r="AG600" s="302">
        <f>IF(AI600="SI", 0,J600)</f>
        <v>150</v>
      </c>
      <c r="AH600" s="303">
        <f>AG600*AF600</f>
        <v>-900</v>
      </c>
      <c r="AI600" s="304" t="s">
        <v>131</v>
      </c>
    </row>
    <row r="601" spans="1:35" x14ac:dyDescent="0.2">
      <c r="A601" s="108">
        <v>2021</v>
      </c>
      <c r="B601" s="108">
        <v>492</v>
      </c>
      <c r="C601" s="109" t="s">
        <v>1559</v>
      </c>
      <c r="D601" s="297" t="s">
        <v>1686</v>
      </c>
      <c r="E601" s="109" t="s">
        <v>1671</v>
      </c>
      <c r="F601" s="298" t="s">
        <v>1687</v>
      </c>
      <c r="G601" s="112">
        <v>468.48</v>
      </c>
      <c r="H601" s="112">
        <v>84.48</v>
      </c>
      <c r="I601" s="107" t="s">
        <v>121</v>
      </c>
      <c r="J601" s="112">
        <f>IF(I601="SI", G601-H601,G601)</f>
        <v>384</v>
      </c>
      <c r="K601" s="299" t="s">
        <v>460</v>
      </c>
      <c r="L601" s="108">
        <v>2021</v>
      </c>
      <c r="M601" s="108">
        <v>5414</v>
      </c>
      <c r="N601" s="109" t="s">
        <v>1524</v>
      </c>
      <c r="O601" s="111" t="s">
        <v>461</v>
      </c>
      <c r="P601" s="109" t="s">
        <v>462</v>
      </c>
      <c r="Q601" s="109" t="s">
        <v>125</v>
      </c>
      <c r="R601" s="108">
        <v>1</v>
      </c>
      <c r="S601" s="111" t="s">
        <v>166</v>
      </c>
      <c r="T601" s="108">
        <v>1010203</v>
      </c>
      <c r="U601" s="108">
        <v>140</v>
      </c>
      <c r="V601" s="108">
        <v>1043</v>
      </c>
      <c r="W601" s="108">
        <v>7</v>
      </c>
      <c r="X601" s="113">
        <v>2021</v>
      </c>
      <c r="Y601" s="113">
        <v>80</v>
      </c>
      <c r="Z601" s="113">
        <v>0</v>
      </c>
      <c r="AA601" s="114" t="s">
        <v>802</v>
      </c>
      <c r="AB601" s="108">
        <v>1043</v>
      </c>
      <c r="AC601" s="109" t="s">
        <v>803</v>
      </c>
      <c r="AD601" s="300" t="s">
        <v>1688</v>
      </c>
      <c r="AE601" s="300" t="s">
        <v>805</v>
      </c>
      <c r="AF601" s="301">
        <f>AE601-AD601</f>
        <v>7</v>
      </c>
      <c r="AG601" s="302">
        <f>IF(AI601="SI", 0,J601)</f>
        <v>384</v>
      </c>
      <c r="AH601" s="303">
        <f>AG601*AF601</f>
        <v>2688</v>
      </c>
      <c r="AI601" s="304" t="s">
        <v>131</v>
      </c>
    </row>
    <row r="602" spans="1:35" x14ac:dyDescent="0.2">
      <c r="A602" s="108">
        <v>2021</v>
      </c>
      <c r="B602" s="108">
        <v>493</v>
      </c>
      <c r="C602" s="109" t="s">
        <v>1559</v>
      </c>
      <c r="D602" s="297" t="s">
        <v>1689</v>
      </c>
      <c r="E602" s="109" t="s">
        <v>1143</v>
      </c>
      <c r="F602" s="298" t="s">
        <v>1690</v>
      </c>
      <c r="G602" s="112">
        <v>23</v>
      </c>
      <c r="H602" s="112">
        <v>4.1500000000000004</v>
      </c>
      <c r="I602" s="107" t="s">
        <v>121</v>
      </c>
      <c r="J602" s="112">
        <f>IF(I602="SI", G602-H602,G602)</f>
        <v>18.850000000000001</v>
      </c>
      <c r="K602" s="299" t="s">
        <v>125</v>
      </c>
      <c r="L602" s="108">
        <v>2021</v>
      </c>
      <c r="M602" s="108">
        <v>5423</v>
      </c>
      <c r="N602" s="109" t="s">
        <v>1559</v>
      </c>
      <c r="O602" s="111" t="s">
        <v>1691</v>
      </c>
      <c r="P602" s="109" t="s">
        <v>1692</v>
      </c>
      <c r="Q602" s="109" t="s">
        <v>125</v>
      </c>
      <c r="R602" s="108">
        <v>2</v>
      </c>
      <c r="S602" s="111" t="s">
        <v>138</v>
      </c>
      <c r="T602" s="108">
        <v>1010502</v>
      </c>
      <c r="U602" s="108">
        <v>460</v>
      </c>
      <c r="V602" s="108">
        <v>1156</v>
      </c>
      <c r="W602" s="108">
        <v>1</v>
      </c>
      <c r="X602" s="113">
        <v>2021</v>
      </c>
      <c r="Y602" s="113">
        <v>168</v>
      </c>
      <c r="Z602" s="113">
        <v>7</v>
      </c>
      <c r="AA602" s="114" t="s">
        <v>1649</v>
      </c>
      <c r="AB602" s="108">
        <v>1007</v>
      </c>
      <c r="AC602" s="109" t="s">
        <v>803</v>
      </c>
      <c r="AD602" s="300" t="s">
        <v>1683</v>
      </c>
      <c r="AE602" s="300" t="s">
        <v>805</v>
      </c>
      <c r="AF602" s="301">
        <f>AE602-AD602</f>
        <v>8</v>
      </c>
      <c r="AG602" s="302">
        <f>IF(AI602="SI", 0,J602)</f>
        <v>18.850000000000001</v>
      </c>
      <c r="AH602" s="303">
        <f>AG602*AF602</f>
        <v>150.80000000000001</v>
      </c>
      <c r="AI602" s="304" t="s">
        <v>131</v>
      </c>
    </row>
    <row r="603" spans="1:35" x14ac:dyDescent="0.2">
      <c r="A603" s="108">
        <v>2021</v>
      </c>
      <c r="B603" s="108">
        <v>494</v>
      </c>
      <c r="C603" s="109" t="s">
        <v>1559</v>
      </c>
      <c r="D603" s="297" t="s">
        <v>1693</v>
      </c>
      <c r="E603" s="109" t="s">
        <v>1142</v>
      </c>
      <c r="F603" s="298" t="s">
        <v>284</v>
      </c>
      <c r="G603" s="112">
        <v>44.01</v>
      </c>
      <c r="H603" s="112">
        <v>7.94</v>
      </c>
      <c r="I603" s="107" t="s">
        <v>121</v>
      </c>
      <c r="J603" s="112">
        <f>IF(I603="SI", G603-H603,G603)</f>
        <v>36.07</v>
      </c>
      <c r="K603" s="299" t="s">
        <v>1694</v>
      </c>
      <c r="L603" s="108">
        <v>2021</v>
      </c>
      <c r="M603" s="108">
        <v>5442</v>
      </c>
      <c r="N603" s="109" t="s">
        <v>1559</v>
      </c>
      <c r="O603" s="111" t="s">
        <v>467</v>
      </c>
      <c r="P603" s="109" t="s">
        <v>468</v>
      </c>
      <c r="Q603" s="109" t="s">
        <v>125</v>
      </c>
      <c r="R603" s="108">
        <v>2</v>
      </c>
      <c r="S603" s="111" t="s">
        <v>138</v>
      </c>
      <c r="T603" s="108">
        <v>1010503</v>
      </c>
      <c r="U603" s="108">
        <v>470</v>
      </c>
      <c r="V603" s="108">
        <v>1156</v>
      </c>
      <c r="W603" s="108">
        <v>1</v>
      </c>
      <c r="X603" s="113">
        <v>2021</v>
      </c>
      <c r="Y603" s="113">
        <v>44</v>
      </c>
      <c r="Z603" s="113">
        <v>8</v>
      </c>
      <c r="AA603" s="114" t="s">
        <v>1649</v>
      </c>
      <c r="AB603" s="108">
        <v>1009</v>
      </c>
      <c r="AC603" s="109" t="s">
        <v>803</v>
      </c>
      <c r="AD603" s="300" t="s">
        <v>803</v>
      </c>
      <c r="AE603" s="300" t="s">
        <v>805</v>
      </c>
      <c r="AF603" s="301">
        <f>AE603-AD603</f>
        <v>5</v>
      </c>
      <c r="AG603" s="302">
        <f>IF(AI603="SI", 0,J603)</f>
        <v>36.07</v>
      </c>
      <c r="AH603" s="303">
        <f>AG603*AF603</f>
        <v>180.35</v>
      </c>
      <c r="AI603" s="304" t="s">
        <v>131</v>
      </c>
    </row>
    <row r="604" spans="1:35" x14ac:dyDescent="0.2">
      <c r="A604" s="108">
        <v>2021</v>
      </c>
      <c r="B604" s="108">
        <v>495</v>
      </c>
      <c r="C604" s="109" t="s">
        <v>1598</v>
      </c>
      <c r="D604" s="297" t="s">
        <v>1695</v>
      </c>
      <c r="E604" s="109" t="s">
        <v>1671</v>
      </c>
      <c r="F604" s="298" t="s">
        <v>1696</v>
      </c>
      <c r="G604" s="112">
        <v>68</v>
      </c>
      <c r="H604" s="112">
        <v>10.42</v>
      </c>
      <c r="I604" s="107" t="s">
        <v>121</v>
      </c>
      <c r="J604" s="112">
        <f>IF(I604="SI", G604-H604,G604)</f>
        <v>57.58</v>
      </c>
      <c r="K604" s="299" t="s">
        <v>1697</v>
      </c>
      <c r="L604" s="108">
        <v>2021</v>
      </c>
      <c r="M604" s="108">
        <v>5472</v>
      </c>
      <c r="N604" s="109" t="s">
        <v>1598</v>
      </c>
      <c r="O604" s="111" t="s">
        <v>331</v>
      </c>
      <c r="P604" s="109" t="s">
        <v>332</v>
      </c>
      <c r="Q604" s="109" t="s">
        <v>125</v>
      </c>
      <c r="R604" s="108">
        <v>2</v>
      </c>
      <c r="S604" s="111" t="s">
        <v>138</v>
      </c>
      <c r="T604" s="108">
        <v>1080103</v>
      </c>
      <c r="U604" s="108">
        <v>2780</v>
      </c>
      <c r="V604" s="108">
        <v>1927</v>
      </c>
      <c r="W604" s="108">
        <v>1</v>
      </c>
      <c r="X604" s="113">
        <v>2021</v>
      </c>
      <c r="Y604" s="113">
        <v>50</v>
      </c>
      <c r="Z604" s="113">
        <v>2</v>
      </c>
      <c r="AA604" s="114" t="s">
        <v>1649</v>
      </c>
      <c r="AB604" s="108">
        <v>1006</v>
      </c>
      <c r="AC604" s="109" t="s">
        <v>803</v>
      </c>
      <c r="AD604" s="300" t="s">
        <v>1698</v>
      </c>
      <c r="AE604" s="300" t="s">
        <v>805</v>
      </c>
      <c r="AF604" s="301">
        <f>AE604-AD604</f>
        <v>4</v>
      </c>
      <c r="AG604" s="302">
        <f>IF(AI604="SI", 0,J604)</f>
        <v>57.58</v>
      </c>
      <c r="AH604" s="303">
        <f>AG604*AF604</f>
        <v>230.32</v>
      </c>
      <c r="AI604" s="304" t="s">
        <v>131</v>
      </c>
    </row>
    <row r="605" spans="1:35" x14ac:dyDescent="0.2">
      <c r="A605" s="108">
        <v>2021</v>
      </c>
      <c r="B605" s="108">
        <v>496</v>
      </c>
      <c r="C605" s="109" t="s">
        <v>1571</v>
      </c>
      <c r="D605" s="297" t="s">
        <v>1699</v>
      </c>
      <c r="E605" s="109" t="s">
        <v>1598</v>
      </c>
      <c r="F605" s="298" t="s">
        <v>1700</v>
      </c>
      <c r="G605" s="112">
        <v>61.39</v>
      </c>
      <c r="H605" s="112">
        <v>11.07</v>
      </c>
      <c r="I605" s="107" t="s">
        <v>121</v>
      </c>
      <c r="J605" s="112">
        <f>IF(I605="SI", G605-H605,G605)</f>
        <v>50.32</v>
      </c>
      <c r="K605" s="299" t="s">
        <v>1701</v>
      </c>
      <c r="L605" s="108">
        <v>2021</v>
      </c>
      <c r="M605" s="108">
        <v>5527</v>
      </c>
      <c r="N605" s="109" t="s">
        <v>1539</v>
      </c>
      <c r="O605" s="111" t="s">
        <v>240</v>
      </c>
      <c r="P605" s="109" t="s">
        <v>241</v>
      </c>
      <c r="Q605" s="109" t="s">
        <v>241</v>
      </c>
      <c r="R605" s="108">
        <v>2</v>
      </c>
      <c r="S605" s="111" t="s">
        <v>138</v>
      </c>
      <c r="T605" s="108">
        <v>1010503</v>
      </c>
      <c r="U605" s="108">
        <v>470</v>
      </c>
      <c r="V605" s="108">
        <v>1156</v>
      </c>
      <c r="W605" s="108">
        <v>1</v>
      </c>
      <c r="X605" s="113">
        <v>2021</v>
      </c>
      <c r="Y605" s="113">
        <v>44</v>
      </c>
      <c r="Z605" s="113">
        <v>4</v>
      </c>
      <c r="AA605" s="114" t="s">
        <v>1649</v>
      </c>
      <c r="AB605" s="108">
        <v>1015</v>
      </c>
      <c r="AC605" s="109" t="s">
        <v>803</v>
      </c>
      <c r="AD605" s="300" t="s">
        <v>1702</v>
      </c>
      <c r="AE605" s="300" t="s">
        <v>805</v>
      </c>
      <c r="AF605" s="301">
        <f>AE605-AD605</f>
        <v>2</v>
      </c>
      <c r="AG605" s="302">
        <f>IF(AI605="SI", 0,J605)</f>
        <v>50.32</v>
      </c>
      <c r="AH605" s="303">
        <f>AG605*AF605</f>
        <v>100.64</v>
      </c>
      <c r="AI605" s="304" t="s">
        <v>131</v>
      </c>
    </row>
    <row r="606" spans="1:35" x14ac:dyDescent="0.2">
      <c r="A606" s="108">
        <v>2021</v>
      </c>
      <c r="B606" s="108">
        <v>497</v>
      </c>
      <c r="C606" s="109" t="s">
        <v>1570</v>
      </c>
      <c r="D606" s="297" t="s">
        <v>1703</v>
      </c>
      <c r="E606" s="109" t="s">
        <v>1671</v>
      </c>
      <c r="F606" s="298" t="s">
        <v>125</v>
      </c>
      <c r="G606" s="112">
        <v>433.99</v>
      </c>
      <c r="H606" s="112">
        <v>16.690000000000001</v>
      </c>
      <c r="I606" s="107" t="s">
        <v>121</v>
      </c>
      <c r="J606" s="112">
        <f>IF(I606="SI", G606-H606,G606)</f>
        <v>417.3</v>
      </c>
      <c r="K606" s="299" t="s">
        <v>122</v>
      </c>
      <c r="L606" s="108">
        <v>2021</v>
      </c>
      <c r="M606" s="108">
        <v>5536</v>
      </c>
      <c r="N606" s="109" t="s">
        <v>1570</v>
      </c>
      <c r="O606" s="111" t="s">
        <v>123</v>
      </c>
      <c r="P606" s="109" t="s">
        <v>124</v>
      </c>
      <c r="Q606" s="109" t="s">
        <v>125</v>
      </c>
      <c r="R606" s="108">
        <v>4</v>
      </c>
      <c r="S606" s="111" t="s">
        <v>126</v>
      </c>
      <c r="T606" s="108">
        <v>1040503</v>
      </c>
      <c r="U606" s="108">
        <v>1900</v>
      </c>
      <c r="V606" s="108">
        <v>1417</v>
      </c>
      <c r="W606" s="108">
        <v>99</v>
      </c>
      <c r="X606" s="113">
        <v>2021</v>
      </c>
      <c r="Y606" s="113">
        <v>227</v>
      </c>
      <c r="Z606" s="113">
        <v>0</v>
      </c>
      <c r="AA606" s="114" t="s">
        <v>1589</v>
      </c>
      <c r="AB606" s="108">
        <v>972</v>
      </c>
      <c r="AC606" s="109" t="s">
        <v>1591</v>
      </c>
      <c r="AD606" s="300" t="s">
        <v>1704</v>
      </c>
      <c r="AE606" s="300" t="s">
        <v>1639</v>
      </c>
      <c r="AF606" s="301">
        <f>AE606-AD606</f>
        <v>-13</v>
      </c>
      <c r="AG606" s="302">
        <f>IF(AI606="SI", 0,J606)</f>
        <v>417.3</v>
      </c>
      <c r="AH606" s="303">
        <f>AG606*AF606</f>
        <v>-5424.9000000000005</v>
      </c>
      <c r="AI606" s="304" t="s">
        <v>131</v>
      </c>
    </row>
    <row r="607" spans="1:35" x14ac:dyDescent="0.2">
      <c r="A607" s="108">
        <v>2021</v>
      </c>
      <c r="B607" s="108">
        <v>497</v>
      </c>
      <c r="C607" s="109" t="s">
        <v>1570</v>
      </c>
      <c r="D607" s="297" t="s">
        <v>1703</v>
      </c>
      <c r="E607" s="109" t="s">
        <v>1671</v>
      </c>
      <c r="F607" s="298" t="s">
        <v>125</v>
      </c>
      <c r="G607" s="112">
        <v>1263.5999999999999</v>
      </c>
      <c r="H607" s="112">
        <v>48.6</v>
      </c>
      <c r="I607" s="107" t="s">
        <v>121</v>
      </c>
      <c r="J607" s="112">
        <f>IF(I607="SI", G607-H607,G607)</f>
        <v>1215</v>
      </c>
      <c r="K607" s="299" t="s">
        <v>122</v>
      </c>
      <c r="L607" s="108">
        <v>2021</v>
      </c>
      <c r="M607" s="108">
        <v>5536</v>
      </c>
      <c r="N607" s="109" t="s">
        <v>1570</v>
      </c>
      <c r="O607" s="111" t="s">
        <v>123</v>
      </c>
      <c r="P607" s="109" t="s">
        <v>124</v>
      </c>
      <c r="Q607" s="109" t="s">
        <v>125</v>
      </c>
      <c r="R607" s="108">
        <v>4</v>
      </c>
      <c r="S607" s="111" t="s">
        <v>126</v>
      </c>
      <c r="T607" s="108">
        <v>1040503</v>
      </c>
      <c r="U607" s="108">
        <v>1900</v>
      </c>
      <c r="V607" s="108">
        <v>1416</v>
      </c>
      <c r="W607" s="108">
        <v>99</v>
      </c>
      <c r="X607" s="113">
        <v>2021</v>
      </c>
      <c r="Y607" s="113">
        <v>226</v>
      </c>
      <c r="Z607" s="113">
        <v>0</v>
      </c>
      <c r="AA607" s="114" t="s">
        <v>1589</v>
      </c>
      <c r="AB607" s="108">
        <v>971</v>
      </c>
      <c r="AC607" s="109" t="s">
        <v>1591</v>
      </c>
      <c r="AD607" s="300" t="s">
        <v>1704</v>
      </c>
      <c r="AE607" s="300" t="s">
        <v>1639</v>
      </c>
      <c r="AF607" s="301">
        <f>AE607-AD607</f>
        <v>-13</v>
      </c>
      <c r="AG607" s="302">
        <f>IF(AI607="SI", 0,J607)</f>
        <v>1215</v>
      </c>
      <c r="AH607" s="303">
        <f>AG607*AF607</f>
        <v>-15795</v>
      </c>
      <c r="AI607" s="304" t="s">
        <v>131</v>
      </c>
    </row>
    <row r="608" spans="1:35" x14ac:dyDescent="0.2">
      <c r="A608" s="108">
        <v>2021</v>
      </c>
      <c r="B608" s="108">
        <v>497</v>
      </c>
      <c r="C608" s="109" t="s">
        <v>1570</v>
      </c>
      <c r="D608" s="297" t="s">
        <v>1703</v>
      </c>
      <c r="E608" s="109" t="s">
        <v>1671</v>
      </c>
      <c r="F608" s="298" t="s">
        <v>125</v>
      </c>
      <c r="G608" s="112">
        <v>187.2</v>
      </c>
      <c r="H608" s="112">
        <v>7.2</v>
      </c>
      <c r="I608" s="107" t="s">
        <v>121</v>
      </c>
      <c r="J608" s="112">
        <f>IF(I608="SI", G608-H608,G608)</f>
        <v>180</v>
      </c>
      <c r="K608" s="299" t="s">
        <v>122</v>
      </c>
      <c r="L608" s="108">
        <v>2021</v>
      </c>
      <c r="M608" s="108">
        <v>5536</v>
      </c>
      <c r="N608" s="109" t="s">
        <v>1570</v>
      </c>
      <c r="O608" s="111" t="s">
        <v>123</v>
      </c>
      <c r="P608" s="109" t="s">
        <v>124</v>
      </c>
      <c r="Q608" s="109" t="s">
        <v>125</v>
      </c>
      <c r="R608" s="108">
        <v>4</v>
      </c>
      <c r="S608" s="111" t="s">
        <v>126</v>
      </c>
      <c r="T608" s="108">
        <v>1040503</v>
      </c>
      <c r="U608" s="108">
        <v>1900</v>
      </c>
      <c r="V608" s="108">
        <v>1418</v>
      </c>
      <c r="W608" s="108">
        <v>99</v>
      </c>
      <c r="X608" s="113">
        <v>2021</v>
      </c>
      <c r="Y608" s="113">
        <v>228</v>
      </c>
      <c r="Z608" s="113">
        <v>0</v>
      </c>
      <c r="AA608" s="114" t="s">
        <v>1589</v>
      </c>
      <c r="AB608" s="108">
        <v>973</v>
      </c>
      <c r="AC608" s="109" t="s">
        <v>1591</v>
      </c>
      <c r="AD608" s="300" t="s">
        <v>1704</v>
      </c>
      <c r="AE608" s="300" t="s">
        <v>1639</v>
      </c>
      <c r="AF608" s="301">
        <f>AE608-AD608</f>
        <v>-13</v>
      </c>
      <c r="AG608" s="302">
        <f>IF(AI608="SI", 0,J608)</f>
        <v>180</v>
      </c>
      <c r="AH608" s="303">
        <f>AG608*AF608</f>
        <v>-2340</v>
      </c>
      <c r="AI608" s="304" t="s">
        <v>131</v>
      </c>
    </row>
    <row r="609" spans="1:35" x14ac:dyDescent="0.2">
      <c r="A609" s="108">
        <v>2021</v>
      </c>
      <c r="B609" s="108">
        <v>498</v>
      </c>
      <c r="C609" s="109" t="s">
        <v>1570</v>
      </c>
      <c r="D609" s="297" t="s">
        <v>1705</v>
      </c>
      <c r="E609" s="109" t="s">
        <v>1598</v>
      </c>
      <c r="F609" s="298" t="s">
        <v>1700</v>
      </c>
      <c r="G609" s="112">
        <v>61.39</v>
      </c>
      <c r="H609" s="112">
        <v>11.07</v>
      </c>
      <c r="I609" s="107" t="s">
        <v>121</v>
      </c>
      <c r="J609" s="112">
        <f>IF(I609="SI", G609-H609,G609)</f>
        <v>50.32</v>
      </c>
      <c r="K609" s="299" t="s">
        <v>1706</v>
      </c>
      <c r="L609" s="108">
        <v>2021</v>
      </c>
      <c r="M609" s="108">
        <v>5538</v>
      </c>
      <c r="N609" s="109" t="s">
        <v>1570</v>
      </c>
      <c r="O609" s="111" t="s">
        <v>240</v>
      </c>
      <c r="P609" s="109" t="s">
        <v>241</v>
      </c>
      <c r="Q609" s="109" t="s">
        <v>241</v>
      </c>
      <c r="R609" s="108">
        <v>2</v>
      </c>
      <c r="S609" s="111" t="s">
        <v>138</v>
      </c>
      <c r="T609" s="108">
        <v>1010503</v>
      </c>
      <c r="U609" s="108">
        <v>470</v>
      </c>
      <c r="V609" s="108">
        <v>1156</v>
      </c>
      <c r="W609" s="108">
        <v>1</v>
      </c>
      <c r="X609" s="113">
        <v>2021</v>
      </c>
      <c r="Y609" s="113">
        <v>44</v>
      </c>
      <c r="Z609" s="113">
        <v>5</v>
      </c>
      <c r="AA609" s="114" t="s">
        <v>1649</v>
      </c>
      <c r="AB609" s="108">
        <v>1016</v>
      </c>
      <c r="AC609" s="109" t="s">
        <v>803</v>
      </c>
      <c r="AD609" s="300" t="s">
        <v>1704</v>
      </c>
      <c r="AE609" s="300" t="s">
        <v>805</v>
      </c>
      <c r="AF609" s="301">
        <f>AE609-AD609</f>
        <v>1</v>
      </c>
      <c r="AG609" s="302">
        <f>IF(AI609="SI", 0,J609)</f>
        <v>50.32</v>
      </c>
      <c r="AH609" s="303">
        <f>AG609*AF609</f>
        <v>50.32</v>
      </c>
      <c r="AI609" s="304" t="s">
        <v>131</v>
      </c>
    </row>
    <row r="610" spans="1:35" x14ac:dyDescent="0.2">
      <c r="A610" s="108">
        <v>2021</v>
      </c>
      <c r="B610" s="108">
        <v>499</v>
      </c>
      <c r="C610" s="109" t="s">
        <v>1570</v>
      </c>
      <c r="D610" s="297" t="s">
        <v>1707</v>
      </c>
      <c r="E610" s="109" t="s">
        <v>1539</v>
      </c>
      <c r="F610" s="298" t="s">
        <v>1708</v>
      </c>
      <c r="G610" s="112">
        <v>48190</v>
      </c>
      <c r="H610" s="112">
        <v>8690</v>
      </c>
      <c r="I610" s="107" t="s">
        <v>121</v>
      </c>
      <c r="J610" s="112">
        <f>IF(I610="SI", G610-H610,G610)</f>
        <v>39500</v>
      </c>
      <c r="K610" s="299" t="s">
        <v>1709</v>
      </c>
      <c r="L610" s="108">
        <v>2021</v>
      </c>
      <c r="M610" s="108">
        <v>5539</v>
      </c>
      <c r="N610" s="109" t="s">
        <v>1570</v>
      </c>
      <c r="O610" s="111" t="s">
        <v>1710</v>
      </c>
      <c r="P610" s="109" t="s">
        <v>125</v>
      </c>
      <c r="Q610" s="109" t="s">
        <v>1711</v>
      </c>
      <c r="R610" s="108">
        <v>2</v>
      </c>
      <c r="S610" s="111" t="s">
        <v>138</v>
      </c>
      <c r="T610" s="108">
        <v>2090105</v>
      </c>
      <c r="U610" s="108">
        <v>8570</v>
      </c>
      <c r="V610" s="108">
        <v>3505</v>
      </c>
      <c r="W610" s="108">
        <v>99</v>
      </c>
      <c r="X610" s="113">
        <v>2021</v>
      </c>
      <c r="Y610" s="113">
        <v>31</v>
      </c>
      <c r="Z610" s="113">
        <v>2</v>
      </c>
      <c r="AA610" s="114" t="s">
        <v>125</v>
      </c>
      <c r="AB610" s="108">
        <v>0</v>
      </c>
      <c r="AC610" s="109" t="s">
        <v>1712</v>
      </c>
      <c r="AD610" s="300" t="s">
        <v>1704</v>
      </c>
      <c r="AE610" s="300" t="s">
        <v>1712</v>
      </c>
      <c r="AF610" s="301">
        <f>AE610-AD610</f>
        <v>8</v>
      </c>
      <c r="AG610" s="302">
        <f>IF(AI610="SI", 0,J610)</f>
        <v>39500</v>
      </c>
      <c r="AH610" s="303">
        <f>AG610*AF610</f>
        <v>316000</v>
      </c>
      <c r="AI610" s="304" t="s">
        <v>131</v>
      </c>
    </row>
    <row r="611" spans="1:35" x14ac:dyDescent="0.2">
      <c r="A611" s="108">
        <v>2021</v>
      </c>
      <c r="B611" s="108">
        <v>500</v>
      </c>
      <c r="C611" s="109" t="s">
        <v>1570</v>
      </c>
      <c r="D611" s="297" t="s">
        <v>1713</v>
      </c>
      <c r="E611" s="109" t="s">
        <v>1671</v>
      </c>
      <c r="F611" s="298" t="s">
        <v>284</v>
      </c>
      <c r="G611" s="112">
        <v>906.77</v>
      </c>
      <c r="H611" s="112">
        <v>163.52000000000001</v>
      </c>
      <c r="I611" s="107" t="s">
        <v>121</v>
      </c>
      <c r="J611" s="112">
        <f>IF(I611="SI", G611-H611,G611)</f>
        <v>743.25</v>
      </c>
      <c r="K611" s="299" t="s">
        <v>301</v>
      </c>
      <c r="L611" s="108">
        <v>2021</v>
      </c>
      <c r="M611" s="108">
        <v>5537</v>
      </c>
      <c r="N611" s="109" t="s">
        <v>1570</v>
      </c>
      <c r="O611" s="111" t="s">
        <v>297</v>
      </c>
      <c r="P611" s="109" t="s">
        <v>298</v>
      </c>
      <c r="Q611" s="109" t="s">
        <v>125</v>
      </c>
      <c r="R611" s="108">
        <v>1</v>
      </c>
      <c r="S611" s="111" t="s">
        <v>166</v>
      </c>
      <c r="T611" s="108">
        <v>1010203</v>
      </c>
      <c r="U611" s="108">
        <v>140</v>
      </c>
      <c r="V611" s="108">
        <v>1043</v>
      </c>
      <c r="W611" s="108">
        <v>7</v>
      </c>
      <c r="X611" s="113">
        <v>2021</v>
      </c>
      <c r="Y611" s="113">
        <v>289</v>
      </c>
      <c r="Z611" s="113">
        <v>0</v>
      </c>
      <c r="AA611" s="114" t="s">
        <v>802</v>
      </c>
      <c r="AB611" s="108">
        <v>1040</v>
      </c>
      <c r="AC611" s="109" t="s">
        <v>803</v>
      </c>
      <c r="AD611" s="300" t="s">
        <v>1704</v>
      </c>
      <c r="AE611" s="300" t="s">
        <v>805</v>
      </c>
      <c r="AF611" s="301">
        <f>AE611-AD611</f>
        <v>1</v>
      </c>
      <c r="AG611" s="302">
        <f>IF(AI611="SI", 0,J611)</f>
        <v>743.25</v>
      </c>
      <c r="AH611" s="303">
        <f>AG611*AF611</f>
        <v>743.25</v>
      </c>
      <c r="AI611" s="304" t="s">
        <v>131</v>
      </c>
    </row>
    <row r="612" spans="1:35" x14ac:dyDescent="0.2">
      <c r="A612" s="108">
        <v>2021</v>
      </c>
      <c r="B612" s="108">
        <v>501</v>
      </c>
      <c r="C612" s="109" t="s">
        <v>1570</v>
      </c>
      <c r="D612" s="297" t="s">
        <v>1714</v>
      </c>
      <c r="E612" s="109" t="s">
        <v>1571</v>
      </c>
      <c r="F612" s="298" t="s">
        <v>1715</v>
      </c>
      <c r="G612" s="112">
        <v>573.4</v>
      </c>
      <c r="H612" s="112">
        <v>103.4</v>
      </c>
      <c r="I612" s="107" t="s">
        <v>121</v>
      </c>
      <c r="J612" s="112">
        <f>IF(I612="SI", G612-H612,G612)</f>
        <v>470</v>
      </c>
      <c r="K612" s="299" t="s">
        <v>1716</v>
      </c>
      <c r="L612" s="108">
        <v>2021</v>
      </c>
      <c r="M612" s="108">
        <v>5535</v>
      </c>
      <c r="N612" s="109" t="s">
        <v>1570</v>
      </c>
      <c r="O612" s="111" t="s">
        <v>1717</v>
      </c>
      <c r="P612" s="109" t="s">
        <v>1718</v>
      </c>
      <c r="Q612" s="109" t="s">
        <v>1719</v>
      </c>
      <c r="R612" s="108">
        <v>2</v>
      </c>
      <c r="S612" s="111" t="s">
        <v>138</v>
      </c>
      <c r="T612" s="108">
        <v>1010502</v>
      </c>
      <c r="U612" s="108">
        <v>460</v>
      </c>
      <c r="V612" s="108">
        <v>1156</v>
      </c>
      <c r="W612" s="108">
        <v>1</v>
      </c>
      <c r="X612" s="113">
        <v>2021</v>
      </c>
      <c r="Y612" s="113">
        <v>168</v>
      </c>
      <c r="Z612" s="113">
        <v>2</v>
      </c>
      <c r="AA612" s="114" t="s">
        <v>1649</v>
      </c>
      <c r="AB612" s="108">
        <v>1008</v>
      </c>
      <c r="AC612" s="109" t="s">
        <v>803</v>
      </c>
      <c r="AD612" s="300" t="s">
        <v>805</v>
      </c>
      <c r="AE612" s="300" t="s">
        <v>805</v>
      </c>
      <c r="AF612" s="301">
        <f>AE612-AD612</f>
        <v>0</v>
      </c>
      <c r="AG612" s="302">
        <f>IF(AI612="SI", 0,J612)</f>
        <v>470</v>
      </c>
      <c r="AH612" s="303">
        <f>AG612*AF612</f>
        <v>0</v>
      </c>
      <c r="AI612" s="304" t="s">
        <v>131</v>
      </c>
    </row>
    <row r="613" spans="1:35" x14ac:dyDescent="0.2">
      <c r="A613" s="108">
        <v>2021</v>
      </c>
      <c r="B613" s="108">
        <v>502</v>
      </c>
      <c r="C613" s="109" t="s">
        <v>1720</v>
      </c>
      <c r="D613" s="297" t="s">
        <v>1721</v>
      </c>
      <c r="E613" s="109" t="s">
        <v>1671</v>
      </c>
      <c r="F613" s="298" t="s">
        <v>1722</v>
      </c>
      <c r="G613" s="112">
        <v>3416</v>
      </c>
      <c r="H613" s="112">
        <v>616</v>
      </c>
      <c r="I613" s="107" t="s">
        <v>121</v>
      </c>
      <c r="J613" s="112">
        <f>IF(I613="SI", G613-H613,G613)</f>
        <v>2800</v>
      </c>
      <c r="K613" s="299" t="s">
        <v>1723</v>
      </c>
      <c r="L613" s="108">
        <v>2021</v>
      </c>
      <c r="M613" s="108">
        <v>5570</v>
      </c>
      <c r="N613" s="109" t="s">
        <v>1720</v>
      </c>
      <c r="O613" s="111" t="s">
        <v>1724</v>
      </c>
      <c r="P613" s="109" t="s">
        <v>1725</v>
      </c>
      <c r="Q613" s="109" t="s">
        <v>125</v>
      </c>
      <c r="R613" s="108">
        <v>2</v>
      </c>
      <c r="S613" s="111" t="s">
        <v>138</v>
      </c>
      <c r="T613" s="108">
        <v>1060203</v>
      </c>
      <c r="U613" s="108">
        <v>2340</v>
      </c>
      <c r="V613" s="108">
        <v>1829</v>
      </c>
      <c r="W613" s="108">
        <v>4</v>
      </c>
      <c r="X613" s="113">
        <v>2021</v>
      </c>
      <c r="Y613" s="113">
        <v>194</v>
      </c>
      <c r="Z613" s="113">
        <v>0</v>
      </c>
      <c r="AA613" s="114" t="s">
        <v>1649</v>
      </c>
      <c r="AB613" s="108">
        <v>1014</v>
      </c>
      <c r="AC613" s="109" t="s">
        <v>803</v>
      </c>
      <c r="AD613" s="300" t="s">
        <v>1726</v>
      </c>
      <c r="AE613" s="300" t="s">
        <v>805</v>
      </c>
      <c r="AF613" s="301">
        <f>AE613-AD613</f>
        <v>-2</v>
      </c>
      <c r="AG613" s="302">
        <f>IF(AI613="SI", 0,J613)</f>
        <v>2800</v>
      </c>
      <c r="AH613" s="303">
        <f>AG613*AF613</f>
        <v>-5600</v>
      </c>
      <c r="AI613" s="304" t="s">
        <v>131</v>
      </c>
    </row>
    <row r="614" spans="1:35" x14ac:dyDescent="0.2">
      <c r="A614" s="108">
        <v>2021</v>
      </c>
      <c r="B614" s="108">
        <v>503</v>
      </c>
      <c r="C614" s="109" t="s">
        <v>1720</v>
      </c>
      <c r="D614" s="297" t="s">
        <v>1727</v>
      </c>
      <c r="E614" s="109" t="s">
        <v>1570</v>
      </c>
      <c r="F614" s="298" t="s">
        <v>1466</v>
      </c>
      <c r="G614" s="112">
        <v>323.3</v>
      </c>
      <c r="H614" s="112">
        <v>58.3</v>
      </c>
      <c r="I614" s="107" t="s">
        <v>121</v>
      </c>
      <c r="J614" s="112">
        <f>IF(I614="SI", G614-H614,G614)</f>
        <v>265</v>
      </c>
      <c r="K614" s="299" t="s">
        <v>1728</v>
      </c>
      <c r="L614" s="108">
        <v>2021</v>
      </c>
      <c r="M614" s="108">
        <v>5569</v>
      </c>
      <c r="N614" s="109" t="s">
        <v>1720</v>
      </c>
      <c r="O614" s="111" t="s">
        <v>1121</v>
      </c>
      <c r="P614" s="109" t="s">
        <v>1122</v>
      </c>
      <c r="Q614" s="109" t="s">
        <v>125</v>
      </c>
      <c r="R614" s="108">
        <v>1</v>
      </c>
      <c r="S614" s="111" t="s">
        <v>166</v>
      </c>
      <c r="T614" s="108">
        <v>1010103</v>
      </c>
      <c r="U614" s="108">
        <v>30</v>
      </c>
      <c r="V614" s="108">
        <v>1003</v>
      </c>
      <c r="W614" s="108">
        <v>1</v>
      </c>
      <c r="X614" s="113">
        <v>2021</v>
      </c>
      <c r="Y614" s="113">
        <v>224</v>
      </c>
      <c r="Z614" s="113">
        <v>0</v>
      </c>
      <c r="AA614" s="114" t="s">
        <v>802</v>
      </c>
      <c r="AB614" s="108">
        <v>1041</v>
      </c>
      <c r="AC614" s="109" t="s">
        <v>803</v>
      </c>
      <c r="AD614" s="300" t="s">
        <v>1726</v>
      </c>
      <c r="AE614" s="300" t="s">
        <v>805</v>
      </c>
      <c r="AF614" s="301">
        <f>AE614-AD614</f>
        <v>-2</v>
      </c>
      <c r="AG614" s="302">
        <f>IF(AI614="SI", 0,J614)</f>
        <v>265</v>
      </c>
      <c r="AH614" s="303">
        <f>AG614*AF614</f>
        <v>-530</v>
      </c>
      <c r="AI614" s="304" t="s">
        <v>131</v>
      </c>
    </row>
    <row r="615" spans="1:35" x14ac:dyDescent="0.2">
      <c r="A615" s="108">
        <v>2021</v>
      </c>
      <c r="B615" s="108">
        <v>504</v>
      </c>
      <c r="C615" s="109" t="s">
        <v>1584</v>
      </c>
      <c r="D615" s="297" t="s">
        <v>1729</v>
      </c>
      <c r="E615" s="109" t="s">
        <v>1671</v>
      </c>
      <c r="F615" s="298" t="s">
        <v>125</v>
      </c>
      <c r="G615" s="112">
        <v>220.88</v>
      </c>
      <c r="H615" s="112">
        <v>0</v>
      </c>
      <c r="I615" s="107" t="s">
        <v>131</v>
      </c>
      <c r="J615" s="112">
        <f>IF(I615="SI", G615-H615,G615)</f>
        <v>220.88</v>
      </c>
      <c r="K615" s="299" t="s">
        <v>122</v>
      </c>
      <c r="L615" s="108">
        <v>2021</v>
      </c>
      <c r="M615" s="108">
        <v>5595</v>
      </c>
      <c r="N615" s="109" t="s">
        <v>1582</v>
      </c>
      <c r="O615" s="111" t="s">
        <v>123</v>
      </c>
      <c r="P615" s="109" t="s">
        <v>124</v>
      </c>
      <c r="Q615" s="109" t="s">
        <v>125</v>
      </c>
      <c r="R615" s="108">
        <v>4</v>
      </c>
      <c r="S615" s="111" t="s">
        <v>126</v>
      </c>
      <c r="T615" s="108">
        <v>1010203</v>
      </c>
      <c r="U615" s="108">
        <v>140</v>
      </c>
      <c r="V615" s="108">
        <v>1066</v>
      </c>
      <c r="W615" s="108">
        <v>99</v>
      </c>
      <c r="X615" s="113">
        <v>2021</v>
      </c>
      <c r="Y615" s="113">
        <v>242</v>
      </c>
      <c r="Z615" s="113">
        <v>0</v>
      </c>
      <c r="AA615" s="114" t="s">
        <v>1589</v>
      </c>
      <c r="AB615" s="108">
        <v>970</v>
      </c>
      <c r="AC615" s="109" t="s">
        <v>1591</v>
      </c>
      <c r="AD615" s="300" t="s">
        <v>1730</v>
      </c>
      <c r="AE615" s="300" t="s">
        <v>1639</v>
      </c>
      <c r="AF615" s="301">
        <f>AE615-AD615</f>
        <v>-18</v>
      </c>
      <c r="AG615" s="302">
        <f>IF(AI615="SI", 0,J615)</f>
        <v>220.88</v>
      </c>
      <c r="AH615" s="303">
        <f>AG615*AF615</f>
        <v>-3975.84</v>
      </c>
      <c r="AI615" s="304" t="s">
        <v>131</v>
      </c>
    </row>
    <row r="616" spans="1:35" x14ac:dyDescent="0.2">
      <c r="A616" s="108">
        <v>2021</v>
      </c>
      <c r="B616" s="108">
        <v>504</v>
      </c>
      <c r="C616" s="109" t="s">
        <v>1584</v>
      </c>
      <c r="D616" s="297" t="s">
        <v>1729</v>
      </c>
      <c r="E616" s="109" t="s">
        <v>1671</v>
      </c>
      <c r="F616" s="298" t="s">
        <v>125</v>
      </c>
      <c r="G616" s="112">
        <v>143.12</v>
      </c>
      <c r="H616" s="112">
        <v>14</v>
      </c>
      <c r="I616" s="107" t="s">
        <v>121</v>
      </c>
      <c r="J616" s="112">
        <f>IF(I616="SI", G616-H616,G616)</f>
        <v>129.12</v>
      </c>
      <c r="K616" s="299" t="s">
        <v>122</v>
      </c>
      <c r="L616" s="108">
        <v>2021</v>
      </c>
      <c r="M616" s="108">
        <v>5595</v>
      </c>
      <c r="N616" s="109" t="s">
        <v>1582</v>
      </c>
      <c r="O616" s="111" t="s">
        <v>123</v>
      </c>
      <c r="P616" s="109" t="s">
        <v>124</v>
      </c>
      <c r="Q616" s="109" t="s">
        <v>125</v>
      </c>
      <c r="R616" s="108">
        <v>4</v>
      </c>
      <c r="S616" s="111" t="s">
        <v>126</v>
      </c>
      <c r="T616" s="108">
        <v>1010203</v>
      </c>
      <c r="U616" s="108">
        <v>140</v>
      </c>
      <c r="V616" s="108">
        <v>1066</v>
      </c>
      <c r="W616" s="108">
        <v>99</v>
      </c>
      <c r="X616" s="113">
        <v>2021</v>
      </c>
      <c r="Y616" s="113">
        <v>229</v>
      </c>
      <c r="Z616" s="113">
        <v>0</v>
      </c>
      <c r="AA616" s="114" t="s">
        <v>1589</v>
      </c>
      <c r="AB616" s="108">
        <v>969</v>
      </c>
      <c r="AC616" s="109" t="s">
        <v>1591</v>
      </c>
      <c r="AD616" s="300" t="s">
        <v>1730</v>
      </c>
      <c r="AE616" s="300" t="s">
        <v>1639</v>
      </c>
      <c r="AF616" s="301">
        <f>AE616-AD616</f>
        <v>-18</v>
      </c>
      <c r="AG616" s="302">
        <f>IF(AI616="SI", 0,J616)</f>
        <v>129.12</v>
      </c>
      <c r="AH616" s="303">
        <f>AG616*AF616</f>
        <v>-2324.16</v>
      </c>
      <c r="AI616" s="304" t="s">
        <v>131</v>
      </c>
    </row>
    <row r="617" spans="1:35" x14ac:dyDescent="0.2">
      <c r="A617" s="108">
        <v>2021</v>
      </c>
      <c r="B617" s="108">
        <v>505</v>
      </c>
      <c r="C617" s="109" t="s">
        <v>1584</v>
      </c>
      <c r="D617" s="297" t="s">
        <v>1731</v>
      </c>
      <c r="E617" s="109" t="s">
        <v>1671</v>
      </c>
      <c r="F617" s="298" t="s">
        <v>284</v>
      </c>
      <c r="G617" s="112">
        <v>3298.17</v>
      </c>
      <c r="H617" s="112">
        <v>307.35000000000002</v>
      </c>
      <c r="I617" s="107" t="s">
        <v>121</v>
      </c>
      <c r="J617" s="112">
        <f>IF(I617="SI", G617-H617,G617)</f>
        <v>2990.82</v>
      </c>
      <c r="K617" s="299" t="s">
        <v>125</v>
      </c>
      <c r="L617" s="108">
        <v>2021</v>
      </c>
      <c r="M617" s="108">
        <v>5599</v>
      </c>
      <c r="N617" s="109" t="s">
        <v>1582</v>
      </c>
      <c r="O617" s="111" t="s">
        <v>151</v>
      </c>
      <c r="P617" s="109" t="s">
        <v>152</v>
      </c>
      <c r="Q617" s="109" t="s">
        <v>125</v>
      </c>
      <c r="R617" s="108">
        <v>4</v>
      </c>
      <c r="S617" s="111" t="s">
        <v>126</v>
      </c>
      <c r="T617" s="108">
        <v>1090505</v>
      </c>
      <c r="U617" s="108">
        <v>3570</v>
      </c>
      <c r="V617" s="108">
        <v>1737</v>
      </c>
      <c r="W617" s="108">
        <v>99</v>
      </c>
      <c r="X617" s="113">
        <v>2021</v>
      </c>
      <c r="Y617" s="113">
        <v>58</v>
      </c>
      <c r="Z617" s="113">
        <v>0</v>
      </c>
      <c r="AA617" s="114" t="s">
        <v>1589</v>
      </c>
      <c r="AB617" s="108">
        <v>976</v>
      </c>
      <c r="AC617" s="109" t="s">
        <v>1591</v>
      </c>
      <c r="AD617" s="300" t="s">
        <v>1732</v>
      </c>
      <c r="AE617" s="300" t="s">
        <v>1639</v>
      </c>
      <c r="AF617" s="301">
        <f>AE617-AD617</f>
        <v>-17</v>
      </c>
      <c r="AG617" s="302">
        <f>IF(AI617="SI", 0,J617)</f>
        <v>2990.82</v>
      </c>
      <c r="AH617" s="303">
        <f>AG617*AF617</f>
        <v>-50843.94</v>
      </c>
      <c r="AI617" s="304" t="s">
        <v>131</v>
      </c>
    </row>
    <row r="618" spans="1:35" x14ac:dyDescent="0.2">
      <c r="A618" s="108">
        <v>2021</v>
      </c>
      <c r="B618" s="108">
        <v>506</v>
      </c>
      <c r="C618" s="109" t="s">
        <v>1584</v>
      </c>
      <c r="D618" s="297" t="s">
        <v>1733</v>
      </c>
      <c r="E618" s="109" t="s">
        <v>1671</v>
      </c>
      <c r="F618" s="298" t="s">
        <v>510</v>
      </c>
      <c r="G618" s="112">
        <v>219.6</v>
      </c>
      <c r="H618" s="112">
        <v>39.6</v>
      </c>
      <c r="I618" s="107" t="s">
        <v>121</v>
      </c>
      <c r="J618" s="112">
        <f>IF(I618="SI", G618-H618,G618)</f>
        <v>180</v>
      </c>
      <c r="K618" s="299" t="s">
        <v>511</v>
      </c>
      <c r="L618" s="108">
        <v>2021</v>
      </c>
      <c r="M618" s="108">
        <v>5600</v>
      </c>
      <c r="N618" s="109" t="s">
        <v>1582</v>
      </c>
      <c r="O618" s="111" t="s">
        <v>164</v>
      </c>
      <c r="P618" s="109" t="s">
        <v>165</v>
      </c>
      <c r="Q618" s="109" t="s">
        <v>125</v>
      </c>
      <c r="R618" s="108">
        <v>1</v>
      </c>
      <c r="S618" s="111" t="s">
        <v>166</v>
      </c>
      <c r="T618" s="108">
        <v>1010203</v>
      </c>
      <c r="U618" s="108">
        <v>140</v>
      </c>
      <c r="V618" s="108">
        <v>1043</v>
      </c>
      <c r="W618" s="108">
        <v>1</v>
      </c>
      <c r="X618" s="113">
        <v>2021</v>
      </c>
      <c r="Y618" s="113">
        <v>343</v>
      </c>
      <c r="Z618" s="113">
        <v>0</v>
      </c>
      <c r="AA618" s="114" t="s">
        <v>802</v>
      </c>
      <c r="AB618" s="108">
        <v>1045</v>
      </c>
      <c r="AC618" s="109" t="s">
        <v>803</v>
      </c>
      <c r="AD618" s="300" t="s">
        <v>1732</v>
      </c>
      <c r="AE618" s="300" t="s">
        <v>805</v>
      </c>
      <c r="AF618" s="301">
        <f>AE618-AD618</f>
        <v>-3</v>
      </c>
      <c r="AG618" s="302">
        <f>IF(AI618="SI", 0,J618)</f>
        <v>180</v>
      </c>
      <c r="AH618" s="303">
        <f>AG618*AF618</f>
        <v>-540</v>
      </c>
      <c r="AI618" s="304" t="s">
        <v>131</v>
      </c>
    </row>
    <row r="619" spans="1:35" x14ac:dyDescent="0.2">
      <c r="A619" s="108">
        <v>2021</v>
      </c>
      <c r="B619" s="108">
        <v>507</v>
      </c>
      <c r="C619" s="109" t="s">
        <v>1584</v>
      </c>
      <c r="D619" s="297" t="s">
        <v>1734</v>
      </c>
      <c r="E619" s="109" t="s">
        <v>1671</v>
      </c>
      <c r="F619" s="298" t="s">
        <v>510</v>
      </c>
      <c r="G619" s="112">
        <v>352.58</v>
      </c>
      <c r="H619" s="112">
        <v>63.58</v>
      </c>
      <c r="I619" s="107" t="s">
        <v>121</v>
      </c>
      <c r="J619" s="112">
        <f>IF(I619="SI", G619-H619,G619)</f>
        <v>289</v>
      </c>
      <c r="K619" s="299" t="s">
        <v>511</v>
      </c>
      <c r="L619" s="108">
        <v>2021</v>
      </c>
      <c r="M619" s="108">
        <v>5598</v>
      </c>
      <c r="N619" s="109" t="s">
        <v>1582</v>
      </c>
      <c r="O619" s="111" t="s">
        <v>164</v>
      </c>
      <c r="P619" s="109" t="s">
        <v>165</v>
      </c>
      <c r="Q619" s="109" t="s">
        <v>125</v>
      </c>
      <c r="R619" s="108">
        <v>1</v>
      </c>
      <c r="S619" s="111" t="s">
        <v>166</v>
      </c>
      <c r="T619" s="108">
        <v>1010203</v>
      </c>
      <c r="U619" s="108">
        <v>140</v>
      </c>
      <c r="V619" s="108">
        <v>1043</v>
      </c>
      <c r="W619" s="108">
        <v>1</v>
      </c>
      <c r="X619" s="113">
        <v>2021</v>
      </c>
      <c r="Y619" s="113">
        <v>343</v>
      </c>
      <c r="Z619" s="113">
        <v>0</v>
      </c>
      <c r="AA619" s="114" t="s">
        <v>802</v>
      </c>
      <c r="AB619" s="108">
        <v>1045</v>
      </c>
      <c r="AC619" s="109" t="s">
        <v>803</v>
      </c>
      <c r="AD619" s="300" t="s">
        <v>1732</v>
      </c>
      <c r="AE619" s="300" t="s">
        <v>805</v>
      </c>
      <c r="AF619" s="301">
        <f>AE619-AD619</f>
        <v>-3</v>
      </c>
      <c r="AG619" s="302">
        <f>IF(AI619="SI", 0,J619)</f>
        <v>289</v>
      </c>
      <c r="AH619" s="303">
        <f>AG619*AF619</f>
        <v>-867</v>
      </c>
      <c r="AI619" s="304" t="s">
        <v>131</v>
      </c>
    </row>
    <row r="620" spans="1:35" x14ac:dyDescent="0.2">
      <c r="A620" s="108">
        <v>2021</v>
      </c>
      <c r="B620" s="108">
        <v>508</v>
      </c>
      <c r="C620" s="109" t="s">
        <v>1584</v>
      </c>
      <c r="D620" s="297" t="s">
        <v>1735</v>
      </c>
      <c r="E620" s="109" t="s">
        <v>1570</v>
      </c>
      <c r="F620" s="298" t="s">
        <v>1736</v>
      </c>
      <c r="G620" s="112">
        <v>138.88</v>
      </c>
      <c r="H620" s="112">
        <v>25.04</v>
      </c>
      <c r="I620" s="107" t="s">
        <v>121</v>
      </c>
      <c r="J620" s="112">
        <f>IF(I620="SI", G620-H620,G620)</f>
        <v>113.84</v>
      </c>
      <c r="K620" s="299" t="s">
        <v>247</v>
      </c>
      <c r="L620" s="108">
        <v>2021</v>
      </c>
      <c r="M620" s="108">
        <v>5597</v>
      </c>
      <c r="N620" s="109" t="s">
        <v>1582</v>
      </c>
      <c r="O620" s="111" t="s">
        <v>248</v>
      </c>
      <c r="P620" s="109" t="s">
        <v>249</v>
      </c>
      <c r="Q620" s="109" t="s">
        <v>125</v>
      </c>
      <c r="R620" s="108">
        <v>1</v>
      </c>
      <c r="S620" s="111" t="s">
        <v>166</v>
      </c>
      <c r="T620" s="108">
        <v>1010203</v>
      </c>
      <c r="U620" s="108">
        <v>140</v>
      </c>
      <c r="V620" s="108">
        <v>1043</v>
      </c>
      <c r="W620" s="108">
        <v>2</v>
      </c>
      <c r="X620" s="113">
        <v>2021</v>
      </c>
      <c r="Y620" s="113">
        <v>348</v>
      </c>
      <c r="Z620" s="113">
        <v>0</v>
      </c>
      <c r="AA620" s="114" t="s">
        <v>802</v>
      </c>
      <c r="AB620" s="108">
        <v>1048</v>
      </c>
      <c r="AC620" s="109" t="s">
        <v>803</v>
      </c>
      <c r="AD620" s="300" t="s">
        <v>1737</v>
      </c>
      <c r="AE620" s="300" t="s">
        <v>805</v>
      </c>
      <c r="AF620" s="301">
        <f>AE620-AD620</f>
        <v>-5</v>
      </c>
      <c r="AG620" s="302">
        <f>IF(AI620="SI", 0,J620)</f>
        <v>113.84</v>
      </c>
      <c r="AH620" s="303">
        <f>AG620*AF620</f>
        <v>-569.20000000000005</v>
      </c>
      <c r="AI620" s="304" t="s">
        <v>131</v>
      </c>
    </row>
    <row r="621" spans="1:35" x14ac:dyDescent="0.2">
      <c r="A621" s="108">
        <v>2021</v>
      </c>
      <c r="B621" s="108">
        <v>509</v>
      </c>
      <c r="C621" s="109" t="s">
        <v>1584</v>
      </c>
      <c r="D621" s="297" t="s">
        <v>1738</v>
      </c>
      <c r="E621" s="109" t="s">
        <v>1582</v>
      </c>
      <c r="F621" s="298" t="s">
        <v>1739</v>
      </c>
      <c r="G621" s="112">
        <v>14.45</v>
      </c>
      <c r="H621" s="112">
        <v>2.4500000000000002</v>
      </c>
      <c r="I621" s="107" t="s">
        <v>121</v>
      </c>
      <c r="J621" s="112">
        <f>IF(I621="SI", G621-H621,G621)</f>
        <v>12</v>
      </c>
      <c r="K621" s="299" t="s">
        <v>432</v>
      </c>
      <c r="L621" s="108">
        <v>2021</v>
      </c>
      <c r="M621" s="108">
        <v>5621</v>
      </c>
      <c r="N621" s="109" t="s">
        <v>1584</v>
      </c>
      <c r="O621" s="111" t="s">
        <v>213</v>
      </c>
      <c r="P621" s="109" t="s">
        <v>214</v>
      </c>
      <c r="Q621" s="109" t="s">
        <v>214</v>
      </c>
      <c r="R621" s="108">
        <v>2</v>
      </c>
      <c r="S621" s="111" t="s">
        <v>138</v>
      </c>
      <c r="T621" s="108">
        <v>1060203</v>
      </c>
      <c r="U621" s="108">
        <v>2340</v>
      </c>
      <c r="V621" s="108">
        <v>1829</v>
      </c>
      <c r="W621" s="108">
        <v>2</v>
      </c>
      <c r="X621" s="113">
        <v>2021</v>
      </c>
      <c r="Y621" s="113">
        <v>198</v>
      </c>
      <c r="Z621" s="113">
        <v>0</v>
      </c>
      <c r="AA621" s="114" t="s">
        <v>1649</v>
      </c>
      <c r="AB621" s="108">
        <v>1029</v>
      </c>
      <c r="AC621" s="109" t="s">
        <v>803</v>
      </c>
      <c r="AD621" s="300" t="s">
        <v>1740</v>
      </c>
      <c r="AE621" s="300" t="s">
        <v>1732</v>
      </c>
      <c r="AF621" s="301">
        <f>AE621-AD621</f>
        <v>-3</v>
      </c>
      <c r="AG621" s="302">
        <f>IF(AI621="SI", 0,J621)</f>
        <v>12</v>
      </c>
      <c r="AH621" s="303">
        <f>AG621*AF621</f>
        <v>-36</v>
      </c>
      <c r="AI621" s="304" t="s">
        <v>131</v>
      </c>
    </row>
    <row r="622" spans="1:35" x14ac:dyDescent="0.2">
      <c r="A622" s="108">
        <v>2021</v>
      </c>
      <c r="B622" s="108">
        <v>510</v>
      </c>
      <c r="C622" s="109" t="s">
        <v>1584</v>
      </c>
      <c r="D622" s="297" t="s">
        <v>1741</v>
      </c>
      <c r="E622" s="109" t="s">
        <v>1582</v>
      </c>
      <c r="F622" s="298" t="s">
        <v>1742</v>
      </c>
      <c r="G622" s="112">
        <v>13.45</v>
      </c>
      <c r="H622" s="112">
        <v>2.4500000000000002</v>
      </c>
      <c r="I622" s="107" t="s">
        <v>121</v>
      </c>
      <c r="J622" s="112">
        <f>IF(I622="SI", G622-H622,G622)</f>
        <v>11</v>
      </c>
      <c r="K622" s="299" t="s">
        <v>1588</v>
      </c>
      <c r="L622" s="108">
        <v>2021</v>
      </c>
      <c r="M622" s="108">
        <v>5627</v>
      </c>
      <c r="N622" s="109" t="s">
        <v>1584</v>
      </c>
      <c r="O622" s="111" t="s">
        <v>213</v>
      </c>
      <c r="P622" s="109" t="s">
        <v>214</v>
      </c>
      <c r="Q622" s="109" t="s">
        <v>214</v>
      </c>
      <c r="R622" s="108">
        <v>1</v>
      </c>
      <c r="S622" s="111" t="s">
        <v>166</v>
      </c>
      <c r="T622" s="108">
        <v>1010203</v>
      </c>
      <c r="U622" s="108">
        <v>140</v>
      </c>
      <c r="V622" s="108">
        <v>1043</v>
      </c>
      <c r="W622" s="108">
        <v>2</v>
      </c>
      <c r="X622" s="113">
        <v>2021</v>
      </c>
      <c r="Y622" s="113">
        <v>133</v>
      </c>
      <c r="Z622" s="113">
        <v>0</v>
      </c>
      <c r="AA622" s="114" t="s">
        <v>802</v>
      </c>
      <c r="AB622" s="108">
        <v>1049</v>
      </c>
      <c r="AC622" s="109" t="s">
        <v>803</v>
      </c>
      <c r="AD622" s="300" t="s">
        <v>1740</v>
      </c>
      <c r="AE622" s="300" t="s">
        <v>1732</v>
      </c>
      <c r="AF622" s="301">
        <f>AE622-AD622</f>
        <v>-3</v>
      </c>
      <c r="AG622" s="302">
        <f>IF(AI622="SI", 0,J622)</f>
        <v>11</v>
      </c>
      <c r="AH622" s="303">
        <f>AG622*AF622</f>
        <v>-33</v>
      </c>
      <c r="AI622" s="304" t="s">
        <v>131</v>
      </c>
    </row>
    <row r="623" spans="1:35" x14ac:dyDescent="0.2">
      <c r="A623" s="108">
        <v>2021</v>
      </c>
      <c r="B623" s="108">
        <v>511</v>
      </c>
      <c r="C623" s="109" t="s">
        <v>1584</v>
      </c>
      <c r="D623" s="297" t="s">
        <v>1743</v>
      </c>
      <c r="E623" s="109" t="s">
        <v>1582</v>
      </c>
      <c r="F623" s="298" t="s">
        <v>1744</v>
      </c>
      <c r="G623" s="112">
        <v>13.45</v>
      </c>
      <c r="H623" s="112">
        <v>2.4500000000000002</v>
      </c>
      <c r="I623" s="107" t="s">
        <v>121</v>
      </c>
      <c r="J623" s="112">
        <f>IF(I623="SI", G623-H623,G623)</f>
        <v>11</v>
      </c>
      <c r="K623" s="299" t="s">
        <v>432</v>
      </c>
      <c r="L623" s="108">
        <v>2021</v>
      </c>
      <c r="M623" s="108">
        <v>5622</v>
      </c>
      <c r="N623" s="109" t="s">
        <v>1584</v>
      </c>
      <c r="O623" s="111" t="s">
        <v>213</v>
      </c>
      <c r="P623" s="109" t="s">
        <v>214</v>
      </c>
      <c r="Q623" s="109" t="s">
        <v>214</v>
      </c>
      <c r="R623" s="108">
        <v>2</v>
      </c>
      <c r="S623" s="111" t="s">
        <v>138</v>
      </c>
      <c r="T623" s="108">
        <v>1010503</v>
      </c>
      <c r="U623" s="108">
        <v>470</v>
      </c>
      <c r="V623" s="108">
        <v>1156</v>
      </c>
      <c r="W623" s="108">
        <v>2</v>
      </c>
      <c r="X623" s="113">
        <v>2021</v>
      </c>
      <c r="Y623" s="113">
        <v>199</v>
      </c>
      <c r="Z623" s="113">
        <v>0</v>
      </c>
      <c r="AA623" s="114" t="s">
        <v>1649</v>
      </c>
      <c r="AB623" s="108">
        <v>1028</v>
      </c>
      <c r="AC623" s="109" t="s">
        <v>803</v>
      </c>
      <c r="AD623" s="300" t="s">
        <v>1740</v>
      </c>
      <c r="AE623" s="300" t="s">
        <v>1732</v>
      </c>
      <c r="AF623" s="301">
        <f>AE623-AD623</f>
        <v>-3</v>
      </c>
      <c r="AG623" s="302">
        <f>IF(AI623="SI", 0,J623)</f>
        <v>11</v>
      </c>
      <c r="AH623" s="303">
        <f>AG623*AF623</f>
        <v>-33</v>
      </c>
      <c r="AI623" s="304" t="s">
        <v>131</v>
      </c>
    </row>
    <row r="624" spans="1:35" x14ac:dyDescent="0.2">
      <c r="A624" s="108">
        <v>2021</v>
      </c>
      <c r="B624" s="108">
        <v>512</v>
      </c>
      <c r="C624" s="109" t="s">
        <v>1584</v>
      </c>
      <c r="D624" s="297" t="s">
        <v>1745</v>
      </c>
      <c r="E624" s="109" t="s">
        <v>1582</v>
      </c>
      <c r="F624" s="298" t="s">
        <v>1746</v>
      </c>
      <c r="G624" s="112">
        <v>164.57</v>
      </c>
      <c r="H624" s="112">
        <v>29.57</v>
      </c>
      <c r="I624" s="107" t="s">
        <v>121</v>
      </c>
      <c r="J624" s="112">
        <f>IF(I624="SI", G624-H624,G624)</f>
        <v>135</v>
      </c>
      <c r="K624" s="299" t="s">
        <v>432</v>
      </c>
      <c r="L624" s="108">
        <v>2021</v>
      </c>
      <c r="M624" s="108">
        <v>5619</v>
      </c>
      <c r="N624" s="109" t="s">
        <v>1584</v>
      </c>
      <c r="O624" s="111" t="s">
        <v>213</v>
      </c>
      <c r="P624" s="109" t="s">
        <v>214</v>
      </c>
      <c r="Q624" s="109" t="s">
        <v>214</v>
      </c>
      <c r="R624" s="108">
        <v>1</v>
      </c>
      <c r="S624" s="111" t="s">
        <v>166</v>
      </c>
      <c r="T624" s="108">
        <v>1010203</v>
      </c>
      <c r="U624" s="108">
        <v>140</v>
      </c>
      <c r="V624" s="108">
        <v>1043</v>
      </c>
      <c r="W624" s="108">
        <v>2</v>
      </c>
      <c r="X624" s="113">
        <v>2021</v>
      </c>
      <c r="Y624" s="113">
        <v>133</v>
      </c>
      <c r="Z624" s="113">
        <v>0</v>
      </c>
      <c r="AA624" s="114" t="s">
        <v>802</v>
      </c>
      <c r="AB624" s="108">
        <v>1050</v>
      </c>
      <c r="AC624" s="109" t="s">
        <v>803</v>
      </c>
      <c r="AD624" s="300" t="s">
        <v>1740</v>
      </c>
      <c r="AE624" s="300" t="s">
        <v>1732</v>
      </c>
      <c r="AF624" s="301">
        <f>AE624-AD624</f>
        <v>-3</v>
      </c>
      <c r="AG624" s="302">
        <f>IF(AI624="SI", 0,J624)</f>
        <v>135</v>
      </c>
      <c r="AH624" s="303">
        <f>AG624*AF624</f>
        <v>-405</v>
      </c>
      <c r="AI624" s="304" t="s">
        <v>131</v>
      </c>
    </row>
    <row r="625" spans="1:35" x14ac:dyDescent="0.2">
      <c r="A625" s="108">
        <v>2021</v>
      </c>
      <c r="B625" s="108">
        <v>513</v>
      </c>
      <c r="C625" s="109" t="s">
        <v>1584</v>
      </c>
      <c r="D625" s="297" t="s">
        <v>1747</v>
      </c>
      <c r="E625" s="109" t="s">
        <v>1582</v>
      </c>
      <c r="F625" s="298" t="s">
        <v>1748</v>
      </c>
      <c r="G625" s="112">
        <v>-27.35</v>
      </c>
      <c r="H625" s="112">
        <v>-1.35</v>
      </c>
      <c r="I625" s="107" t="s">
        <v>121</v>
      </c>
      <c r="J625" s="112">
        <f>IF(I625="SI", G625-H625,G625)</f>
        <v>-26</v>
      </c>
      <c r="K625" s="299" t="s">
        <v>432</v>
      </c>
      <c r="L625" s="108">
        <v>2021</v>
      </c>
      <c r="M625" s="108">
        <v>5629</v>
      </c>
      <c r="N625" s="109" t="s">
        <v>1584</v>
      </c>
      <c r="O625" s="111" t="s">
        <v>213</v>
      </c>
      <c r="P625" s="109" t="s">
        <v>214</v>
      </c>
      <c r="Q625" s="109" t="s">
        <v>214</v>
      </c>
      <c r="R625" s="108">
        <v>1</v>
      </c>
      <c r="S625" s="111" t="s">
        <v>166</v>
      </c>
      <c r="T625" s="108">
        <v>1010203</v>
      </c>
      <c r="U625" s="108">
        <v>140</v>
      </c>
      <c r="V625" s="108">
        <v>1043</v>
      </c>
      <c r="W625" s="108">
        <v>2</v>
      </c>
      <c r="X625" s="113">
        <v>2021</v>
      </c>
      <c r="Y625" s="113">
        <v>133</v>
      </c>
      <c r="Z625" s="113">
        <v>0</v>
      </c>
      <c r="AA625" s="114" t="s">
        <v>802</v>
      </c>
      <c r="AB625" s="108">
        <v>1050</v>
      </c>
      <c r="AC625" s="109" t="s">
        <v>803</v>
      </c>
      <c r="AD625" s="300" t="s">
        <v>1740</v>
      </c>
      <c r="AE625" s="300" t="s">
        <v>1732</v>
      </c>
      <c r="AF625" s="301">
        <f>AE625-AD625</f>
        <v>-3</v>
      </c>
      <c r="AG625" s="302">
        <f>IF(AI625="SI", 0,J625)</f>
        <v>-26</v>
      </c>
      <c r="AH625" s="303">
        <f>AG625*AF625</f>
        <v>78</v>
      </c>
      <c r="AI625" s="304" t="s">
        <v>131</v>
      </c>
    </row>
    <row r="626" spans="1:35" x14ac:dyDescent="0.2">
      <c r="A626" s="108">
        <v>2021</v>
      </c>
      <c r="B626" s="108">
        <v>514</v>
      </c>
      <c r="C626" s="109" t="s">
        <v>1584</v>
      </c>
      <c r="D626" s="297" t="s">
        <v>1749</v>
      </c>
      <c r="E626" s="109" t="s">
        <v>1582</v>
      </c>
      <c r="F626" s="298" t="s">
        <v>1750</v>
      </c>
      <c r="G626" s="112">
        <v>56.18</v>
      </c>
      <c r="H626" s="112">
        <v>10.18</v>
      </c>
      <c r="I626" s="107" t="s">
        <v>121</v>
      </c>
      <c r="J626" s="112">
        <f>IF(I626="SI", G626-H626,G626)</f>
        <v>46</v>
      </c>
      <c r="K626" s="299" t="s">
        <v>432</v>
      </c>
      <c r="L626" s="108">
        <v>2021</v>
      </c>
      <c r="M626" s="108">
        <v>5620</v>
      </c>
      <c r="N626" s="109" t="s">
        <v>1584</v>
      </c>
      <c r="O626" s="111" t="s">
        <v>213</v>
      </c>
      <c r="P626" s="109" t="s">
        <v>214</v>
      </c>
      <c r="Q626" s="109" t="s">
        <v>214</v>
      </c>
      <c r="R626" s="108">
        <v>4</v>
      </c>
      <c r="S626" s="111" t="s">
        <v>126</v>
      </c>
      <c r="T626" s="108">
        <v>1040203</v>
      </c>
      <c r="U626" s="108">
        <v>1570</v>
      </c>
      <c r="V626" s="108">
        <v>1366</v>
      </c>
      <c r="W626" s="108">
        <v>2</v>
      </c>
      <c r="X626" s="113">
        <v>2021</v>
      </c>
      <c r="Y626" s="113">
        <v>364</v>
      </c>
      <c r="Z626" s="113">
        <v>0</v>
      </c>
      <c r="AA626" s="114" t="s">
        <v>1589</v>
      </c>
      <c r="AB626" s="108">
        <v>980</v>
      </c>
      <c r="AC626" s="109" t="s">
        <v>1591</v>
      </c>
      <c r="AD626" s="300" t="s">
        <v>1740</v>
      </c>
      <c r="AE626" s="300" t="s">
        <v>1730</v>
      </c>
      <c r="AF626" s="301">
        <f>AE626-AD626</f>
        <v>-2</v>
      </c>
      <c r="AG626" s="302">
        <f>IF(AI626="SI", 0,J626)</f>
        <v>46</v>
      </c>
      <c r="AH626" s="303">
        <f>AG626*AF626</f>
        <v>-92</v>
      </c>
      <c r="AI626" s="304" t="s">
        <v>131</v>
      </c>
    </row>
    <row r="627" spans="1:35" x14ac:dyDescent="0.2">
      <c r="A627" s="108">
        <v>2021</v>
      </c>
      <c r="B627" s="108">
        <v>515</v>
      </c>
      <c r="C627" s="109" t="s">
        <v>1584</v>
      </c>
      <c r="D627" s="297" t="s">
        <v>1751</v>
      </c>
      <c r="E627" s="109" t="s">
        <v>1582</v>
      </c>
      <c r="F627" s="298" t="s">
        <v>1752</v>
      </c>
      <c r="G627" s="112">
        <v>131.62</v>
      </c>
      <c r="H627" s="112">
        <v>23.62</v>
      </c>
      <c r="I627" s="107" t="s">
        <v>121</v>
      </c>
      <c r="J627" s="112">
        <f>IF(I627="SI", G627-H627,G627)</f>
        <v>108</v>
      </c>
      <c r="K627" s="299" t="s">
        <v>432</v>
      </c>
      <c r="L627" s="108">
        <v>2021</v>
      </c>
      <c r="M627" s="108">
        <v>5637</v>
      </c>
      <c r="N627" s="109" t="s">
        <v>1584</v>
      </c>
      <c r="O627" s="111" t="s">
        <v>213</v>
      </c>
      <c r="P627" s="109" t="s">
        <v>214</v>
      </c>
      <c r="Q627" s="109" t="s">
        <v>214</v>
      </c>
      <c r="R627" s="108">
        <v>2</v>
      </c>
      <c r="S627" s="111" t="s">
        <v>138</v>
      </c>
      <c r="T627" s="108">
        <v>1060203</v>
      </c>
      <c r="U627" s="108">
        <v>2340</v>
      </c>
      <c r="V627" s="108">
        <v>1829</v>
      </c>
      <c r="W627" s="108">
        <v>2</v>
      </c>
      <c r="X627" s="113">
        <v>2021</v>
      </c>
      <c r="Y627" s="113">
        <v>198</v>
      </c>
      <c r="Z627" s="113">
        <v>0</v>
      </c>
      <c r="AA627" s="114" t="s">
        <v>1649</v>
      </c>
      <c r="AB627" s="108">
        <v>1029</v>
      </c>
      <c r="AC627" s="109" t="s">
        <v>803</v>
      </c>
      <c r="AD627" s="300" t="s">
        <v>1740</v>
      </c>
      <c r="AE627" s="300" t="s">
        <v>1732</v>
      </c>
      <c r="AF627" s="301">
        <f>AE627-AD627</f>
        <v>-3</v>
      </c>
      <c r="AG627" s="302">
        <f>IF(AI627="SI", 0,J627)</f>
        <v>108</v>
      </c>
      <c r="AH627" s="303">
        <f>AG627*AF627</f>
        <v>-324</v>
      </c>
      <c r="AI627" s="304" t="s">
        <v>131</v>
      </c>
    </row>
    <row r="628" spans="1:35" x14ac:dyDescent="0.2">
      <c r="A628" s="108">
        <v>2021</v>
      </c>
      <c r="B628" s="108">
        <v>516</v>
      </c>
      <c r="C628" s="109" t="s">
        <v>1584</v>
      </c>
      <c r="D628" s="297" t="s">
        <v>1753</v>
      </c>
      <c r="E628" s="109" t="s">
        <v>1582</v>
      </c>
      <c r="F628" s="298" t="s">
        <v>1754</v>
      </c>
      <c r="G628" s="112">
        <v>148.68</v>
      </c>
      <c r="H628" s="112">
        <v>26.68</v>
      </c>
      <c r="I628" s="107" t="s">
        <v>121</v>
      </c>
      <c r="J628" s="112">
        <f>IF(I628="SI", G628-H628,G628)</f>
        <v>122</v>
      </c>
      <c r="K628" s="299" t="s">
        <v>432</v>
      </c>
      <c r="L628" s="108">
        <v>2021</v>
      </c>
      <c r="M628" s="108">
        <v>5628</v>
      </c>
      <c r="N628" s="109" t="s">
        <v>1584</v>
      </c>
      <c r="O628" s="111" t="s">
        <v>213</v>
      </c>
      <c r="P628" s="109" t="s">
        <v>214</v>
      </c>
      <c r="Q628" s="109" t="s">
        <v>214</v>
      </c>
      <c r="R628" s="108">
        <v>2</v>
      </c>
      <c r="S628" s="111" t="s">
        <v>138</v>
      </c>
      <c r="T628" s="108">
        <v>1060203</v>
      </c>
      <c r="U628" s="108">
        <v>2340</v>
      </c>
      <c r="V628" s="108">
        <v>1829</v>
      </c>
      <c r="W628" s="108">
        <v>2</v>
      </c>
      <c r="X628" s="113">
        <v>2021</v>
      </c>
      <c r="Y628" s="113">
        <v>198</v>
      </c>
      <c r="Z628" s="113">
        <v>0</v>
      </c>
      <c r="AA628" s="114" t="s">
        <v>1649</v>
      </c>
      <c r="AB628" s="108">
        <v>1029</v>
      </c>
      <c r="AC628" s="109" t="s">
        <v>803</v>
      </c>
      <c r="AD628" s="300" t="s">
        <v>1740</v>
      </c>
      <c r="AE628" s="300" t="s">
        <v>1732</v>
      </c>
      <c r="AF628" s="301">
        <f>AE628-AD628</f>
        <v>-3</v>
      </c>
      <c r="AG628" s="302">
        <f>IF(AI628="SI", 0,J628)</f>
        <v>122</v>
      </c>
      <c r="AH628" s="303">
        <f>AG628*AF628</f>
        <v>-366</v>
      </c>
      <c r="AI628" s="304" t="s">
        <v>131</v>
      </c>
    </row>
    <row r="629" spans="1:35" x14ac:dyDescent="0.2">
      <c r="A629" s="108">
        <v>2021</v>
      </c>
      <c r="B629" s="108">
        <v>517</v>
      </c>
      <c r="C629" s="109" t="s">
        <v>1584</v>
      </c>
      <c r="D629" s="297" t="s">
        <v>1755</v>
      </c>
      <c r="E629" s="109" t="s">
        <v>1582</v>
      </c>
      <c r="F629" s="298" t="s">
        <v>1756</v>
      </c>
      <c r="G629" s="112">
        <v>71.959999999999994</v>
      </c>
      <c r="H629" s="112">
        <v>12.96</v>
      </c>
      <c r="I629" s="107" t="s">
        <v>121</v>
      </c>
      <c r="J629" s="112">
        <f>IF(I629="SI", G629-H629,G629)</f>
        <v>58.999999999999993</v>
      </c>
      <c r="K629" s="299" t="s">
        <v>432</v>
      </c>
      <c r="L629" s="108">
        <v>2021</v>
      </c>
      <c r="M629" s="108">
        <v>5636</v>
      </c>
      <c r="N629" s="109" t="s">
        <v>1584</v>
      </c>
      <c r="O629" s="111" t="s">
        <v>213</v>
      </c>
      <c r="P629" s="109" t="s">
        <v>214</v>
      </c>
      <c r="Q629" s="109" t="s">
        <v>214</v>
      </c>
      <c r="R629" s="108">
        <v>1</v>
      </c>
      <c r="S629" s="111" t="s">
        <v>166</v>
      </c>
      <c r="T629" s="108">
        <v>1010203</v>
      </c>
      <c r="U629" s="108">
        <v>140</v>
      </c>
      <c r="V629" s="108">
        <v>1043</v>
      </c>
      <c r="W629" s="108">
        <v>2</v>
      </c>
      <c r="X629" s="113">
        <v>2021</v>
      </c>
      <c r="Y629" s="113">
        <v>133</v>
      </c>
      <c r="Z629" s="113">
        <v>0</v>
      </c>
      <c r="AA629" s="114" t="s">
        <v>802</v>
      </c>
      <c r="AB629" s="108">
        <v>1050</v>
      </c>
      <c r="AC629" s="109" t="s">
        <v>803</v>
      </c>
      <c r="AD629" s="300" t="s">
        <v>1740</v>
      </c>
      <c r="AE629" s="300" t="s">
        <v>1732</v>
      </c>
      <c r="AF629" s="301">
        <f>AE629-AD629</f>
        <v>-3</v>
      </c>
      <c r="AG629" s="302">
        <f>IF(AI629="SI", 0,J629)</f>
        <v>58.999999999999993</v>
      </c>
      <c r="AH629" s="303">
        <f>AG629*AF629</f>
        <v>-176.99999999999997</v>
      </c>
      <c r="AI629" s="304" t="s">
        <v>131</v>
      </c>
    </row>
    <row r="630" spans="1:35" x14ac:dyDescent="0.2">
      <c r="A630" s="108">
        <v>2021</v>
      </c>
      <c r="B630" s="108">
        <v>518</v>
      </c>
      <c r="C630" s="109" t="s">
        <v>1584</v>
      </c>
      <c r="D630" s="297" t="s">
        <v>1757</v>
      </c>
      <c r="E630" s="109" t="s">
        <v>1582</v>
      </c>
      <c r="F630" s="298" t="s">
        <v>1758</v>
      </c>
      <c r="G630" s="112">
        <v>36.53</v>
      </c>
      <c r="H630" s="112">
        <v>6.53</v>
      </c>
      <c r="I630" s="107" t="s">
        <v>121</v>
      </c>
      <c r="J630" s="112">
        <f>IF(I630="SI", G630-H630,G630)</f>
        <v>30</v>
      </c>
      <c r="K630" s="299" t="s">
        <v>432</v>
      </c>
      <c r="L630" s="108">
        <v>2021</v>
      </c>
      <c r="M630" s="108">
        <v>5647</v>
      </c>
      <c r="N630" s="109" t="s">
        <v>1584</v>
      </c>
      <c r="O630" s="111" t="s">
        <v>213</v>
      </c>
      <c r="P630" s="109" t="s">
        <v>214</v>
      </c>
      <c r="Q630" s="109" t="s">
        <v>214</v>
      </c>
      <c r="R630" s="108">
        <v>4</v>
      </c>
      <c r="S630" s="111" t="s">
        <v>126</v>
      </c>
      <c r="T630" s="108">
        <v>1040203</v>
      </c>
      <c r="U630" s="108">
        <v>1570</v>
      </c>
      <c r="V630" s="108">
        <v>1366</v>
      </c>
      <c r="W630" s="108">
        <v>2</v>
      </c>
      <c r="X630" s="113">
        <v>2021</v>
      </c>
      <c r="Y630" s="113">
        <v>364</v>
      </c>
      <c r="Z630" s="113">
        <v>0</v>
      </c>
      <c r="AA630" s="114" t="s">
        <v>1589</v>
      </c>
      <c r="AB630" s="108">
        <v>980</v>
      </c>
      <c r="AC630" s="109" t="s">
        <v>1591</v>
      </c>
      <c r="AD630" s="300" t="s">
        <v>1740</v>
      </c>
      <c r="AE630" s="300" t="s">
        <v>1730</v>
      </c>
      <c r="AF630" s="301">
        <f>AE630-AD630</f>
        <v>-2</v>
      </c>
      <c r="AG630" s="302">
        <f>IF(AI630="SI", 0,J630)</f>
        <v>30</v>
      </c>
      <c r="AH630" s="303">
        <f>AG630*AF630</f>
        <v>-60</v>
      </c>
      <c r="AI630" s="304" t="s">
        <v>131</v>
      </c>
    </row>
    <row r="631" spans="1:35" x14ac:dyDescent="0.2">
      <c r="A631" s="108">
        <v>2021</v>
      </c>
      <c r="B631" s="108">
        <v>519</v>
      </c>
      <c r="C631" s="109" t="s">
        <v>1584</v>
      </c>
      <c r="D631" s="297" t="s">
        <v>1759</v>
      </c>
      <c r="E631" s="109" t="s">
        <v>1582</v>
      </c>
      <c r="F631" s="298" t="s">
        <v>1760</v>
      </c>
      <c r="G631" s="112">
        <v>56.19</v>
      </c>
      <c r="H631" s="112">
        <v>10.19</v>
      </c>
      <c r="I631" s="107" t="s">
        <v>121</v>
      </c>
      <c r="J631" s="112">
        <f>IF(I631="SI", G631-H631,G631)</f>
        <v>46</v>
      </c>
      <c r="K631" s="299" t="s">
        <v>432</v>
      </c>
      <c r="L631" s="108">
        <v>2021</v>
      </c>
      <c r="M631" s="108">
        <v>5649</v>
      </c>
      <c r="N631" s="109" t="s">
        <v>1584</v>
      </c>
      <c r="O631" s="111" t="s">
        <v>213</v>
      </c>
      <c r="P631" s="109" t="s">
        <v>214</v>
      </c>
      <c r="Q631" s="109" t="s">
        <v>214</v>
      </c>
      <c r="R631" s="108">
        <v>4</v>
      </c>
      <c r="S631" s="111" t="s">
        <v>126</v>
      </c>
      <c r="T631" s="108">
        <v>1040103</v>
      </c>
      <c r="U631" s="108">
        <v>1460</v>
      </c>
      <c r="V631" s="108">
        <v>1346</v>
      </c>
      <c r="W631" s="108">
        <v>2</v>
      </c>
      <c r="X631" s="113">
        <v>2021</v>
      </c>
      <c r="Y631" s="113">
        <v>150</v>
      </c>
      <c r="Z631" s="113">
        <v>0</v>
      </c>
      <c r="AA631" s="114" t="s">
        <v>1589</v>
      </c>
      <c r="AB631" s="108">
        <v>979</v>
      </c>
      <c r="AC631" s="109" t="s">
        <v>1591</v>
      </c>
      <c r="AD631" s="300" t="s">
        <v>1740</v>
      </c>
      <c r="AE631" s="300" t="s">
        <v>1730</v>
      </c>
      <c r="AF631" s="301">
        <f>AE631-AD631</f>
        <v>-2</v>
      </c>
      <c r="AG631" s="302">
        <f>IF(AI631="SI", 0,J631)</f>
        <v>46</v>
      </c>
      <c r="AH631" s="303">
        <f>AG631*AF631</f>
        <v>-92</v>
      </c>
      <c r="AI631" s="304" t="s">
        <v>131</v>
      </c>
    </row>
    <row r="632" spans="1:35" x14ac:dyDescent="0.2">
      <c r="A632" s="108">
        <v>2021</v>
      </c>
      <c r="B632" s="108">
        <v>520</v>
      </c>
      <c r="C632" s="109" t="s">
        <v>1761</v>
      </c>
      <c r="D632" s="297" t="s">
        <v>1762</v>
      </c>
      <c r="E632" s="109" t="s">
        <v>1618</v>
      </c>
      <c r="F632" s="298" t="s">
        <v>1763</v>
      </c>
      <c r="G632" s="112">
        <v>193.05</v>
      </c>
      <c r="H632" s="112">
        <v>34.81</v>
      </c>
      <c r="I632" s="107" t="s">
        <v>121</v>
      </c>
      <c r="J632" s="112">
        <f>IF(I632="SI", G632-H632,G632)</f>
        <v>158.24</v>
      </c>
      <c r="K632" s="299" t="s">
        <v>1764</v>
      </c>
      <c r="L632" s="108">
        <v>2021</v>
      </c>
      <c r="M632" s="108">
        <v>5688</v>
      </c>
      <c r="N632" s="109" t="s">
        <v>1618</v>
      </c>
      <c r="O632" s="111" t="s">
        <v>145</v>
      </c>
      <c r="P632" s="109" t="s">
        <v>146</v>
      </c>
      <c r="Q632" s="109" t="s">
        <v>147</v>
      </c>
      <c r="R632" s="108">
        <v>2</v>
      </c>
      <c r="S632" s="111" t="s">
        <v>138</v>
      </c>
      <c r="T632" s="108">
        <v>1090602</v>
      </c>
      <c r="U632" s="108">
        <v>3650</v>
      </c>
      <c r="V632" s="108">
        <v>1808</v>
      </c>
      <c r="W632" s="108">
        <v>1</v>
      </c>
      <c r="X632" s="113">
        <v>2021</v>
      </c>
      <c r="Y632" s="113">
        <v>240</v>
      </c>
      <c r="Z632" s="113">
        <v>1</v>
      </c>
      <c r="AA632" s="114" t="s">
        <v>1649</v>
      </c>
      <c r="AB632" s="108">
        <v>1012</v>
      </c>
      <c r="AC632" s="109" t="s">
        <v>803</v>
      </c>
      <c r="AD632" s="300" t="s">
        <v>1765</v>
      </c>
      <c r="AE632" s="300" t="s">
        <v>1712</v>
      </c>
      <c r="AF632" s="301">
        <f>AE632-AD632</f>
        <v>-2</v>
      </c>
      <c r="AG632" s="302">
        <f>IF(AI632="SI", 0,J632)</f>
        <v>158.24</v>
      </c>
      <c r="AH632" s="303">
        <f>AG632*AF632</f>
        <v>-316.48</v>
      </c>
      <c r="AI632" s="304" t="s">
        <v>131</v>
      </c>
    </row>
    <row r="633" spans="1:35" x14ac:dyDescent="0.2">
      <c r="A633" s="108">
        <v>2021</v>
      </c>
      <c r="B633" s="108">
        <v>521</v>
      </c>
      <c r="C633" s="109" t="s">
        <v>1761</v>
      </c>
      <c r="D633" s="297" t="s">
        <v>1766</v>
      </c>
      <c r="E633" s="109" t="s">
        <v>1584</v>
      </c>
      <c r="F633" s="298" t="s">
        <v>284</v>
      </c>
      <c r="G633" s="112">
        <v>12876.83</v>
      </c>
      <c r="H633" s="112">
        <v>1170.6199999999999</v>
      </c>
      <c r="I633" s="107" t="s">
        <v>121</v>
      </c>
      <c r="J633" s="112">
        <f>IF(I633="SI", G633-H633,G633)</f>
        <v>11706.21</v>
      </c>
      <c r="K633" s="299" t="s">
        <v>125</v>
      </c>
      <c r="L633" s="108">
        <v>2021</v>
      </c>
      <c r="M633" s="108">
        <v>5669</v>
      </c>
      <c r="N633" s="109" t="s">
        <v>1618</v>
      </c>
      <c r="O633" s="111" t="s">
        <v>151</v>
      </c>
      <c r="P633" s="109" t="s">
        <v>152</v>
      </c>
      <c r="Q633" s="109" t="s">
        <v>125</v>
      </c>
      <c r="R633" s="108">
        <v>4</v>
      </c>
      <c r="S633" s="111" t="s">
        <v>126</v>
      </c>
      <c r="T633" s="108">
        <v>1090505</v>
      </c>
      <c r="U633" s="108">
        <v>3570</v>
      </c>
      <c r="V633" s="108">
        <v>1737</v>
      </c>
      <c r="W633" s="108">
        <v>99</v>
      </c>
      <c r="X633" s="113">
        <v>2021</v>
      </c>
      <c r="Y633" s="113">
        <v>58</v>
      </c>
      <c r="Z633" s="113">
        <v>0</v>
      </c>
      <c r="AA633" s="114" t="s">
        <v>1589</v>
      </c>
      <c r="AB633" s="108">
        <v>976</v>
      </c>
      <c r="AC633" s="109" t="s">
        <v>1591</v>
      </c>
      <c r="AD633" s="300" t="s">
        <v>1765</v>
      </c>
      <c r="AE633" s="300" t="s">
        <v>1639</v>
      </c>
      <c r="AF633" s="301">
        <f>AE633-AD633</f>
        <v>-23</v>
      </c>
      <c r="AG633" s="302">
        <f>IF(AI633="SI", 0,J633)</f>
        <v>11706.21</v>
      </c>
      <c r="AH633" s="303">
        <f>AG633*AF633</f>
        <v>-269242.82999999996</v>
      </c>
      <c r="AI633" s="304" t="s">
        <v>131</v>
      </c>
    </row>
    <row r="634" spans="1:35" x14ac:dyDescent="0.2">
      <c r="A634" s="108">
        <v>2021</v>
      </c>
      <c r="B634" s="108">
        <v>522</v>
      </c>
      <c r="C634" s="109" t="s">
        <v>1761</v>
      </c>
      <c r="D634" s="297" t="s">
        <v>1767</v>
      </c>
      <c r="E634" s="109" t="s">
        <v>1570</v>
      </c>
      <c r="F634" s="298" t="s">
        <v>1736</v>
      </c>
      <c r="G634" s="112">
        <v>147.69</v>
      </c>
      <c r="H634" s="112">
        <v>26.63</v>
      </c>
      <c r="I634" s="107" t="s">
        <v>121</v>
      </c>
      <c r="J634" s="112">
        <f>IF(I634="SI", G634-H634,G634)</f>
        <v>121.06</v>
      </c>
      <c r="K634" s="299" t="s">
        <v>247</v>
      </c>
      <c r="L634" s="108">
        <v>2021</v>
      </c>
      <c r="M634" s="108">
        <v>5671</v>
      </c>
      <c r="N634" s="109" t="s">
        <v>1618</v>
      </c>
      <c r="O634" s="111" t="s">
        <v>248</v>
      </c>
      <c r="P634" s="109" t="s">
        <v>249</v>
      </c>
      <c r="Q634" s="109" t="s">
        <v>125</v>
      </c>
      <c r="R634" s="108">
        <v>1</v>
      </c>
      <c r="S634" s="111" t="s">
        <v>166</v>
      </c>
      <c r="T634" s="108">
        <v>1040203</v>
      </c>
      <c r="U634" s="108">
        <v>1570</v>
      </c>
      <c r="V634" s="108">
        <v>1366</v>
      </c>
      <c r="W634" s="108">
        <v>2</v>
      </c>
      <c r="X634" s="113">
        <v>2021</v>
      </c>
      <c r="Y634" s="113">
        <v>367</v>
      </c>
      <c r="Z634" s="113">
        <v>0</v>
      </c>
      <c r="AA634" s="114" t="s">
        <v>1589</v>
      </c>
      <c r="AB634" s="108">
        <v>978</v>
      </c>
      <c r="AC634" s="109" t="s">
        <v>1591</v>
      </c>
      <c r="AD634" s="300" t="s">
        <v>1740</v>
      </c>
      <c r="AE634" s="300" t="s">
        <v>805</v>
      </c>
      <c r="AF634" s="301">
        <f>AE634-AD634</f>
        <v>-6</v>
      </c>
      <c r="AG634" s="302">
        <f>IF(AI634="SI", 0,J634)</f>
        <v>121.06</v>
      </c>
      <c r="AH634" s="303">
        <f>AG634*AF634</f>
        <v>-726.36</v>
      </c>
      <c r="AI634" s="304" t="s">
        <v>131</v>
      </c>
    </row>
    <row r="635" spans="1:35" x14ac:dyDescent="0.2">
      <c r="A635" s="108">
        <v>2021</v>
      </c>
      <c r="B635" s="108">
        <v>523</v>
      </c>
      <c r="C635" s="109" t="s">
        <v>1761</v>
      </c>
      <c r="D635" s="297" t="s">
        <v>1768</v>
      </c>
      <c r="E635" s="109" t="s">
        <v>1570</v>
      </c>
      <c r="F635" s="298" t="s">
        <v>1736</v>
      </c>
      <c r="G635" s="112">
        <v>148.11000000000001</v>
      </c>
      <c r="H635" s="112">
        <v>26.71</v>
      </c>
      <c r="I635" s="107" t="s">
        <v>121</v>
      </c>
      <c r="J635" s="112">
        <f>IF(I635="SI", G635-H635,G635)</f>
        <v>121.4</v>
      </c>
      <c r="K635" s="299" t="s">
        <v>1459</v>
      </c>
      <c r="L635" s="108">
        <v>2021</v>
      </c>
      <c r="M635" s="108">
        <v>5672</v>
      </c>
      <c r="N635" s="109" t="s">
        <v>1618</v>
      </c>
      <c r="O635" s="111" t="s">
        <v>248</v>
      </c>
      <c r="P635" s="109" t="s">
        <v>249</v>
      </c>
      <c r="Q635" s="109" t="s">
        <v>125</v>
      </c>
      <c r="R635" s="108">
        <v>4</v>
      </c>
      <c r="S635" s="111" t="s">
        <v>126</v>
      </c>
      <c r="T635" s="108">
        <v>1040203</v>
      </c>
      <c r="U635" s="108">
        <v>1570</v>
      </c>
      <c r="V635" s="108">
        <v>1366</v>
      </c>
      <c r="W635" s="108">
        <v>2</v>
      </c>
      <c r="X635" s="113">
        <v>2021</v>
      </c>
      <c r="Y635" s="113">
        <v>153</v>
      </c>
      <c r="Z635" s="113">
        <v>0</v>
      </c>
      <c r="AA635" s="114" t="s">
        <v>1589</v>
      </c>
      <c r="AB635" s="108">
        <v>977</v>
      </c>
      <c r="AC635" s="109" t="s">
        <v>1591</v>
      </c>
      <c r="AD635" s="300" t="s">
        <v>1740</v>
      </c>
      <c r="AE635" s="300" t="s">
        <v>805</v>
      </c>
      <c r="AF635" s="301">
        <f>AE635-AD635</f>
        <v>-6</v>
      </c>
      <c r="AG635" s="302">
        <f>IF(AI635="SI", 0,J635)</f>
        <v>121.4</v>
      </c>
      <c r="AH635" s="303">
        <f>AG635*AF635</f>
        <v>-728.40000000000009</v>
      </c>
      <c r="AI635" s="304" t="s">
        <v>131</v>
      </c>
    </row>
    <row r="636" spans="1:35" x14ac:dyDescent="0.2">
      <c r="A636" s="108">
        <v>2021</v>
      </c>
      <c r="B636" s="108">
        <v>524</v>
      </c>
      <c r="C636" s="109" t="s">
        <v>1761</v>
      </c>
      <c r="D636" s="297" t="s">
        <v>1769</v>
      </c>
      <c r="E636" s="109" t="s">
        <v>1570</v>
      </c>
      <c r="F636" s="298" t="s">
        <v>1736</v>
      </c>
      <c r="G636" s="112">
        <v>136.24</v>
      </c>
      <c r="H636" s="112">
        <v>24.57</v>
      </c>
      <c r="I636" s="107" t="s">
        <v>121</v>
      </c>
      <c r="J636" s="112">
        <f>IF(I636="SI", G636-H636,G636)</f>
        <v>111.67000000000002</v>
      </c>
      <c r="K636" s="299" t="s">
        <v>247</v>
      </c>
      <c r="L636" s="108">
        <v>2021</v>
      </c>
      <c r="M636" s="108">
        <v>5673</v>
      </c>
      <c r="N636" s="109" t="s">
        <v>1618</v>
      </c>
      <c r="O636" s="111" t="s">
        <v>248</v>
      </c>
      <c r="P636" s="109" t="s">
        <v>249</v>
      </c>
      <c r="Q636" s="109" t="s">
        <v>125</v>
      </c>
      <c r="R636" s="108">
        <v>1</v>
      </c>
      <c r="S636" s="111" t="s">
        <v>166</v>
      </c>
      <c r="T636" s="108">
        <v>1010203</v>
      </c>
      <c r="U636" s="108">
        <v>140</v>
      </c>
      <c r="V636" s="108">
        <v>1043</v>
      </c>
      <c r="W636" s="108">
        <v>2</v>
      </c>
      <c r="X636" s="113">
        <v>2021</v>
      </c>
      <c r="Y636" s="113">
        <v>348</v>
      </c>
      <c r="Z636" s="113">
        <v>0</v>
      </c>
      <c r="AA636" s="114" t="s">
        <v>802</v>
      </c>
      <c r="AB636" s="108">
        <v>1048</v>
      </c>
      <c r="AC636" s="109" t="s">
        <v>803</v>
      </c>
      <c r="AD636" s="300" t="s">
        <v>1740</v>
      </c>
      <c r="AE636" s="300" t="s">
        <v>805</v>
      </c>
      <c r="AF636" s="301">
        <f>AE636-AD636</f>
        <v>-6</v>
      </c>
      <c r="AG636" s="302">
        <f>IF(AI636="SI", 0,J636)</f>
        <v>111.67000000000002</v>
      </c>
      <c r="AH636" s="303">
        <f>AG636*AF636</f>
        <v>-670.0200000000001</v>
      </c>
      <c r="AI636" s="304" t="s">
        <v>131</v>
      </c>
    </row>
    <row r="637" spans="1:35" x14ac:dyDescent="0.2">
      <c r="A637" s="108">
        <v>2021</v>
      </c>
      <c r="B637" s="108">
        <v>525</v>
      </c>
      <c r="C637" s="109" t="s">
        <v>1761</v>
      </c>
      <c r="D637" s="297" t="s">
        <v>1770</v>
      </c>
      <c r="E637" s="109" t="s">
        <v>1570</v>
      </c>
      <c r="F637" s="298" t="s">
        <v>1736</v>
      </c>
      <c r="G637" s="112">
        <v>22.07</v>
      </c>
      <c r="H637" s="112">
        <v>0</v>
      </c>
      <c r="I637" s="107" t="s">
        <v>121</v>
      </c>
      <c r="J637" s="112">
        <f>IF(I637="SI", G637-H637,G637)</f>
        <v>22.07</v>
      </c>
      <c r="K637" s="299" t="s">
        <v>1771</v>
      </c>
      <c r="L637" s="108">
        <v>2021</v>
      </c>
      <c r="M637" s="108">
        <v>5674</v>
      </c>
      <c r="N637" s="109" t="s">
        <v>1618</v>
      </c>
      <c r="O637" s="111" t="s">
        <v>248</v>
      </c>
      <c r="P637" s="109" t="s">
        <v>249</v>
      </c>
      <c r="Q637" s="109" t="s">
        <v>125</v>
      </c>
      <c r="R637" s="108">
        <v>1</v>
      </c>
      <c r="S637" s="111" t="s">
        <v>166</v>
      </c>
      <c r="T637" s="108">
        <v>1010203</v>
      </c>
      <c r="U637" s="108">
        <v>140</v>
      </c>
      <c r="V637" s="108">
        <v>1043</v>
      </c>
      <c r="W637" s="108">
        <v>2</v>
      </c>
      <c r="X637" s="113">
        <v>2020</v>
      </c>
      <c r="Y637" s="113">
        <v>311</v>
      </c>
      <c r="Z637" s="113">
        <v>0</v>
      </c>
      <c r="AA637" s="114" t="s">
        <v>802</v>
      </c>
      <c r="AB637" s="108">
        <v>1047</v>
      </c>
      <c r="AC637" s="109" t="s">
        <v>803</v>
      </c>
      <c r="AD637" s="300" t="s">
        <v>1740</v>
      </c>
      <c r="AE637" s="300" t="s">
        <v>805</v>
      </c>
      <c r="AF637" s="301">
        <f>AE637-AD637</f>
        <v>-6</v>
      </c>
      <c r="AG637" s="302">
        <f>IF(AI637="SI", 0,J637)</f>
        <v>22.07</v>
      </c>
      <c r="AH637" s="303">
        <f>AG637*AF637</f>
        <v>-132.42000000000002</v>
      </c>
      <c r="AI637" s="304" t="s">
        <v>131</v>
      </c>
    </row>
    <row r="638" spans="1:35" x14ac:dyDescent="0.2">
      <c r="A638" s="108">
        <v>2021</v>
      </c>
      <c r="B638" s="108">
        <v>525</v>
      </c>
      <c r="C638" s="109" t="s">
        <v>1761</v>
      </c>
      <c r="D638" s="297" t="s">
        <v>1770</v>
      </c>
      <c r="E638" s="109" t="s">
        <v>1570</v>
      </c>
      <c r="F638" s="298" t="s">
        <v>1736</v>
      </c>
      <c r="G638" s="112">
        <v>328.22</v>
      </c>
      <c r="H638" s="112">
        <v>63.17</v>
      </c>
      <c r="I638" s="107" t="s">
        <v>121</v>
      </c>
      <c r="J638" s="112">
        <f>IF(I638="SI", G638-H638,G638)</f>
        <v>265.05</v>
      </c>
      <c r="K638" s="299" t="s">
        <v>247</v>
      </c>
      <c r="L638" s="108">
        <v>2021</v>
      </c>
      <c r="M638" s="108">
        <v>5674</v>
      </c>
      <c r="N638" s="109" t="s">
        <v>1618</v>
      </c>
      <c r="O638" s="111" t="s">
        <v>248</v>
      </c>
      <c r="P638" s="109" t="s">
        <v>249</v>
      </c>
      <c r="Q638" s="109" t="s">
        <v>125</v>
      </c>
      <c r="R638" s="108">
        <v>1</v>
      </c>
      <c r="S638" s="111" t="s">
        <v>166</v>
      </c>
      <c r="T638" s="108">
        <v>1010203</v>
      </c>
      <c r="U638" s="108">
        <v>140</v>
      </c>
      <c r="V638" s="108">
        <v>1043</v>
      </c>
      <c r="W638" s="108">
        <v>2</v>
      </c>
      <c r="X638" s="113">
        <v>2021</v>
      </c>
      <c r="Y638" s="113">
        <v>245</v>
      </c>
      <c r="Z638" s="113">
        <v>0</v>
      </c>
      <c r="AA638" s="114" t="s">
        <v>802</v>
      </c>
      <c r="AB638" s="108">
        <v>1046</v>
      </c>
      <c r="AC638" s="109" t="s">
        <v>803</v>
      </c>
      <c r="AD638" s="300" t="s">
        <v>1740</v>
      </c>
      <c r="AE638" s="300" t="s">
        <v>805</v>
      </c>
      <c r="AF638" s="301">
        <f>AE638-AD638</f>
        <v>-6</v>
      </c>
      <c r="AG638" s="302">
        <f>IF(AI638="SI", 0,J638)</f>
        <v>265.05</v>
      </c>
      <c r="AH638" s="303">
        <f>AG638*AF638</f>
        <v>-1590.3000000000002</v>
      </c>
      <c r="AI638" s="304" t="s">
        <v>131</v>
      </c>
    </row>
    <row r="639" spans="1:35" x14ac:dyDescent="0.2">
      <c r="A639" s="108">
        <v>2021</v>
      </c>
      <c r="B639" s="108">
        <v>526</v>
      </c>
      <c r="C639" s="109" t="s">
        <v>1761</v>
      </c>
      <c r="D639" s="297" t="s">
        <v>1772</v>
      </c>
      <c r="E639" s="109" t="s">
        <v>1570</v>
      </c>
      <c r="F639" s="298" t="s">
        <v>1736</v>
      </c>
      <c r="G639" s="112">
        <v>74.14</v>
      </c>
      <c r="H639" s="112">
        <v>13.37</v>
      </c>
      <c r="I639" s="107" t="s">
        <v>121</v>
      </c>
      <c r="J639" s="112">
        <f>IF(I639="SI", G639-H639,G639)</f>
        <v>60.77</v>
      </c>
      <c r="K639" s="299" t="s">
        <v>247</v>
      </c>
      <c r="L639" s="108">
        <v>2021</v>
      </c>
      <c r="M639" s="108">
        <v>5675</v>
      </c>
      <c r="N639" s="109" t="s">
        <v>1618</v>
      </c>
      <c r="O639" s="111" t="s">
        <v>248</v>
      </c>
      <c r="P639" s="109" t="s">
        <v>249</v>
      </c>
      <c r="Q639" s="109" t="s">
        <v>125</v>
      </c>
      <c r="R639" s="108">
        <v>1</v>
      </c>
      <c r="S639" s="111" t="s">
        <v>166</v>
      </c>
      <c r="T639" s="108">
        <v>1010203</v>
      </c>
      <c r="U639" s="108">
        <v>140</v>
      </c>
      <c r="V639" s="108">
        <v>1043</v>
      </c>
      <c r="W639" s="108">
        <v>2</v>
      </c>
      <c r="X639" s="113">
        <v>2021</v>
      </c>
      <c r="Y639" s="113">
        <v>245</v>
      </c>
      <c r="Z639" s="113">
        <v>0</v>
      </c>
      <c r="AA639" s="114" t="s">
        <v>802</v>
      </c>
      <c r="AB639" s="108">
        <v>1046</v>
      </c>
      <c r="AC639" s="109" t="s">
        <v>803</v>
      </c>
      <c r="AD639" s="300" t="s">
        <v>1740</v>
      </c>
      <c r="AE639" s="300" t="s">
        <v>805</v>
      </c>
      <c r="AF639" s="301">
        <f>AE639-AD639</f>
        <v>-6</v>
      </c>
      <c r="AG639" s="302">
        <f>IF(AI639="SI", 0,J639)</f>
        <v>60.77</v>
      </c>
      <c r="AH639" s="303">
        <f>AG639*AF639</f>
        <v>-364.62</v>
      </c>
      <c r="AI639" s="304" t="s">
        <v>131</v>
      </c>
    </row>
    <row r="640" spans="1:35" x14ac:dyDescent="0.2">
      <c r="A640" s="108">
        <v>2021</v>
      </c>
      <c r="B640" s="108">
        <v>527</v>
      </c>
      <c r="C640" s="109" t="s">
        <v>1761</v>
      </c>
      <c r="D640" s="297" t="s">
        <v>1773</v>
      </c>
      <c r="E640" s="109" t="s">
        <v>1570</v>
      </c>
      <c r="F640" s="298" t="s">
        <v>1736</v>
      </c>
      <c r="G640" s="112">
        <v>82.96</v>
      </c>
      <c r="H640" s="112">
        <v>14.96</v>
      </c>
      <c r="I640" s="107" t="s">
        <v>121</v>
      </c>
      <c r="J640" s="112">
        <f>IF(I640="SI", G640-H640,G640)</f>
        <v>68</v>
      </c>
      <c r="K640" s="299" t="s">
        <v>247</v>
      </c>
      <c r="L640" s="108">
        <v>2021</v>
      </c>
      <c r="M640" s="108">
        <v>5670</v>
      </c>
      <c r="N640" s="109" t="s">
        <v>1618</v>
      </c>
      <c r="O640" s="111" t="s">
        <v>248</v>
      </c>
      <c r="P640" s="109" t="s">
        <v>249</v>
      </c>
      <c r="Q640" s="109" t="s">
        <v>125</v>
      </c>
      <c r="R640" s="108">
        <v>1</v>
      </c>
      <c r="S640" s="111" t="s">
        <v>166</v>
      </c>
      <c r="T640" s="108">
        <v>1010203</v>
      </c>
      <c r="U640" s="108">
        <v>140</v>
      </c>
      <c r="V640" s="108">
        <v>1043</v>
      </c>
      <c r="W640" s="108">
        <v>2</v>
      </c>
      <c r="X640" s="113">
        <v>2021</v>
      </c>
      <c r="Y640" s="113">
        <v>245</v>
      </c>
      <c r="Z640" s="113">
        <v>0</v>
      </c>
      <c r="AA640" s="114" t="s">
        <v>802</v>
      </c>
      <c r="AB640" s="108">
        <v>1046</v>
      </c>
      <c r="AC640" s="109" t="s">
        <v>803</v>
      </c>
      <c r="AD640" s="300" t="s">
        <v>1740</v>
      </c>
      <c r="AE640" s="300" t="s">
        <v>805</v>
      </c>
      <c r="AF640" s="301">
        <f>AE640-AD640</f>
        <v>-6</v>
      </c>
      <c r="AG640" s="302">
        <f>IF(AI640="SI", 0,J640)</f>
        <v>68</v>
      </c>
      <c r="AH640" s="303">
        <f>AG640*AF640</f>
        <v>-408</v>
      </c>
      <c r="AI640" s="304" t="s">
        <v>131</v>
      </c>
    </row>
    <row r="641" spans="1:35" x14ac:dyDescent="0.2">
      <c r="A641" s="108">
        <v>2021</v>
      </c>
      <c r="B641" s="108">
        <v>528</v>
      </c>
      <c r="C641" s="109" t="s">
        <v>1761</v>
      </c>
      <c r="D641" s="297" t="s">
        <v>1774</v>
      </c>
      <c r="E641" s="109" t="s">
        <v>1761</v>
      </c>
      <c r="F641" s="298" t="s">
        <v>1775</v>
      </c>
      <c r="G641" s="112">
        <v>589.26</v>
      </c>
      <c r="H641" s="112">
        <v>106.26</v>
      </c>
      <c r="I641" s="107" t="s">
        <v>121</v>
      </c>
      <c r="J641" s="112">
        <f>IF(I641="SI", G641-H641,G641)</f>
        <v>483</v>
      </c>
      <c r="K641" s="299" t="s">
        <v>1776</v>
      </c>
      <c r="L641" s="108">
        <v>2021</v>
      </c>
      <c r="M641" s="108">
        <v>5707</v>
      </c>
      <c r="N641" s="109" t="s">
        <v>1761</v>
      </c>
      <c r="O641" s="111" t="s">
        <v>399</v>
      </c>
      <c r="P641" s="109" t="s">
        <v>400</v>
      </c>
      <c r="Q641" s="109" t="s">
        <v>125</v>
      </c>
      <c r="R641" s="108">
        <v>4</v>
      </c>
      <c r="S641" s="111" t="s">
        <v>126</v>
      </c>
      <c r="T641" s="108">
        <v>1040103</v>
      </c>
      <c r="U641" s="108">
        <v>1460</v>
      </c>
      <c r="V641" s="108">
        <v>1346</v>
      </c>
      <c r="W641" s="108">
        <v>1</v>
      </c>
      <c r="X641" s="113">
        <v>2021</v>
      </c>
      <c r="Y641" s="113">
        <v>37</v>
      </c>
      <c r="Z641" s="113">
        <v>4</v>
      </c>
      <c r="AA641" s="114" t="s">
        <v>1649</v>
      </c>
      <c r="AB641" s="108">
        <v>1039</v>
      </c>
      <c r="AC641" s="109" t="s">
        <v>803</v>
      </c>
      <c r="AD641" s="300" t="s">
        <v>1777</v>
      </c>
      <c r="AE641" s="300" t="s">
        <v>1765</v>
      </c>
      <c r="AF641" s="301">
        <f>AE641-AD641</f>
        <v>-1</v>
      </c>
      <c r="AG641" s="302">
        <f>IF(AI641="SI", 0,J641)</f>
        <v>483</v>
      </c>
      <c r="AH641" s="303">
        <f>AG641*AF641</f>
        <v>-483</v>
      </c>
      <c r="AI641" s="304" t="s">
        <v>131</v>
      </c>
    </row>
    <row r="642" spans="1:35" x14ac:dyDescent="0.2">
      <c r="A642" s="108">
        <v>2021</v>
      </c>
      <c r="B642" s="108">
        <v>529</v>
      </c>
      <c r="C642" s="109" t="s">
        <v>1761</v>
      </c>
      <c r="D642" s="297" t="s">
        <v>1778</v>
      </c>
      <c r="E642" s="109" t="s">
        <v>1571</v>
      </c>
      <c r="F642" s="298" t="s">
        <v>1779</v>
      </c>
      <c r="G642" s="112">
        <v>683.81</v>
      </c>
      <c r="H642" s="112">
        <v>123.31</v>
      </c>
      <c r="I642" s="107" t="s">
        <v>121</v>
      </c>
      <c r="J642" s="112">
        <f>IF(I642="SI", G642-H642,G642)</f>
        <v>560.5</v>
      </c>
      <c r="K642" s="299" t="s">
        <v>796</v>
      </c>
      <c r="L642" s="108">
        <v>2021</v>
      </c>
      <c r="M642" s="108">
        <v>5708</v>
      </c>
      <c r="N642" s="109" t="s">
        <v>1761</v>
      </c>
      <c r="O642" s="111" t="s">
        <v>793</v>
      </c>
      <c r="P642" s="109" t="s">
        <v>794</v>
      </c>
      <c r="Q642" s="109" t="s">
        <v>125</v>
      </c>
      <c r="R642" s="108">
        <v>1</v>
      </c>
      <c r="S642" s="111" t="s">
        <v>166</v>
      </c>
      <c r="T642" s="108">
        <v>1010202</v>
      </c>
      <c r="U642" s="108">
        <v>130</v>
      </c>
      <c r="V642" s="108">
        <v>1043</v>
      </c>
      <c r="W642" s="108">
        <v>1</v>
      </c>
      <c r="X642" s="113">
        <v>2021</v>
      </c>
      <c r="Y642" s="113">
        <v>218</v>
      </c>
      <c r="Z642" s="113">
        <v>0</v>
      </c>
      <c r="AA642" s="114" t="s">
        <v>802</v>
      </c>
      <c r="AB642" s="108">
        <v>1042</v>
      </c>
      <c r="AC642" s="109" t="s">
        <v>803</v>
      </c>
      <c r="AD642" s="300" t="s">
        <v>1765</v>
      </c>
      <c r="AE642" s="300" t="s">
        <v>805</v>
      </c>
      <c r="AF642" s="301">
        <f>AE642-AD642</f>
        <v>-9</v>
      </c>
      <c r="AG642" s="302">
        <f>IF(AI642="SI", 0,J642)</f>
        <v>560.5</v>
      </c>
      <c r="AH642" s="303">
        <f>AG642*AF642</f>
        <v>-5044.5</v>
      </c>
      <c r="AI642" s="304" t="s">
        <v>131</v>
      </c>
    </row>
    <row r="643" spans="1:35" x14ac:dyDescent="0.2">
      <c r="A643" s="108">
        <v>2021</v>
      </c>
      <c r="B643" s="108">
        <v>530</v>
      </c>
      <c r="C643" s="109" t="s">
        <v>1761</v>
      </c>
      <c r="D643" s="297" t="s">
        <v>1780</v>
      </c>
      <c r="E643" s="109" t="s">
        <v>1761</v>
      </c>
      <c r="F643" s="298" t="s">
        <v>1643</v>
      </c>
      <c r="G643" s="112">
        <v>6.09</v>
      </c>
      <c r="H643" s="112">
        <v>0</v>
      </c>
      <c r="I643" s="107" t="s">
        <v>131</v>
      </c>
      <c r="J643" s="112">
        <f>IF(I643="SI", G643-H643,G643)</f>
        <v>6.09</v>
      </c>
      <c r="K643" s="299" t="s">
        <v>125</v>
      </c>
      <c r="L643" s="108">
        <v>2021</v>
      </c>
      <c r="M643" s="108">
        <v>5706</v>
      </c>
      <c r="N643" s="109" t="s">
        <v>1761</v>
      </c>
      <c r="O643" s="111" t="s">
        <v>456</v>
      </c>
      <c r="P643" s="109" t="s">
        <v>457</v>
      </c>
      <c r="Q643" s="109" t="s">
        <v>125</v>
      </c>
      <c r="R643" s="108" t="s">
        <v>365</v>
      </c>
      <c r="S643" s="111" t="s">
        <v>365</v>
      </c>
      <c r="T643" s="108">
        <v>4000005</v>
      </c>
      <c r="U643" s="108">
        <v>13570</v>
      </c>
      <c r="V643" s="108">
        <v>5005</v>
      </c>
      <c r="W643" s="108">
        <v>99</v>
      </c>
      <c r="X643" s="113">
        <v>2021</v>
      </c>
      <c r="Y643" s="113">
        <v>246</v>
      </c>
      <c r="Z643" s="113">
        <v>0</v>
      </c>
      <c r="AA643" s="114" t="s">
        <v>125</v>
      </c>
      <c r="AB643" s="108">
        <v>957</v>
      </c>
      <c r="AC643" s="109" t="s">
        <v>1761</v>
      </c>
      <c r="AD643" s="300" t="s">
        <v>1777</v>
      </c>
      <c r="AE643" s="300" t="s">
        <v>1761</v>
      </c>
      <c r="AF643" s="301">
        <f>AE643-AD643</f>
        <v>-30</v>
      </c>
      <c r="AG643" s="302">
        <f>IF(AI643="SI", 0,J643)</f>
        <v>6.09</v>
      </c>
      <c r="AH643" s="303">
        <f>AG643*AF643</f>
        <v>-182.7</v>
      </c>
      <c r="AI643" s="304" t="s">
        <v>131</v>
      </c>
    </row>
    <row r="644" spans="1:35" x14ac:dyDescent="0.2">
      <c r="A644" s="108">
        <v>2021</v>
      </c>
      <c r="B644" s="108">
        <v>530</v>
      </c>
      <c r="C644" s="109" t="s">
        <v>1761</v>
      </c>
      <c r="D644" s="297" t="s">
        <v>1780</v>
      </c>
      <c r="E644" s="109" t="s">
        <v>1761</v>
      </c>
      <c r="F644" s="298" t="s">
        <v>1643</v>
      </c>
      <c r="G644" s="112">
        <v>1.34</v>
      </c>
      <c r="H644" s="112">
        <v>1.34</v>
      </c>
      <c r="I644" s="107" t="s">
        <v>121</v>
      </c>
      <c r="J644" s="112">
        <f>IF(I644="SI", G644-H644,G644)</f>
        <v>0</v>
      </c>
      <c r="K644" s="299" t="s">
        <v>125</v>
      </c>
      <c r="L644" s="108">
        <v>2021</v>
      </c>
      <c r="M644" s="108">
        <v>5706</v>
      </c>
      <c r="N644" s="109" t="s">
        <v>1761</v>
      </c>
      <c r="O644" s="111" t="s">
        <v>456</v>
      </c>
      <c r="P644" s="109" t="s">
        <v>457</v>
      </c>
      <c r="Q644" s="109" t="s">
        <v>125</v>
      </c>
      <c r="R644" s="108" t="s">
        <v>365</v>
      </c>
      <c r="S644" s="111" t="s">
        <v>365</v>
      </c>
      <c r="T644" s="108">
        <v>4000005</v>
      </c>
      <c r="U644" s="108">
        <v>13570</v>
      </c>
      <c r="V644" s="108">
        <v>5005</v>
      </c>
      <c r="W644" s="108">
        <v>99</v>
      </c>
      <c r="X644" s="113">
        <v>2021</v>
      </c>
      <c r="Y644" s="113">
        <v>246</v>
      </c>
      <c r="Z644" s="113">
        <v>0</v>
      </c>
      <c r="AA644" s="114" t="s">
        <v>125</v>
      </c>
      <c r="AB644" s="108">
        <v>956</v>
      </c>
      <c r="AC644" s="109" t="s">
        <v>1761</v>
      </c>
      <c r="AD644" s="300" t="s">
        <v>1777</v>
      </c>
      <c r="AE644" s="300" t="s">
        <v>1591</v>
      </c>
      <c r="AF644" s="301">
        <f>AE644-AD644</f>
        <v>-27</v>
      </c>
      <c r="AG644" s="302">
        <f>IF(AI644="SI", 0,J644)</f>
        <v>0</v>
      </c>
      <c r="AH644" s="303">
        <f>AG644*AF644</f>
        <v>0</v>
      </c>
      <c r="AI644" s="304" t="s">
        <v>131</v>
      </c>
    </row>
    <row r="645" spans="1:35" x14ac:dyDescent="0.2">
      <c r="A645" s="108">
        <v>2021</v>
      </c>
      <c r="B645" s="108">
        <v>531</v>
      </c>
      <c r="C645" s="109" t="s">
        <v>1589</v>
      </c>
      <c r="D645" s="297" t="s">
        <v>1781</v>
      </c>
      <c r="E645" s="109" t="s">
        <v>1761</v>
      </c>
      <c r="F645" s="298" t="s">
        <v>1561</v>
      </c>
      <c r="G645" s="112">
        <v>202.81</v>
      </c>
      <c r="H645" s="112">
        <v>0</v>
      </c>
      <c r="I645" s="107" t="s">
        <v>131</v>
      </c>
      <c r="J645" s="112">
        <f>IF(I645="SI", G645-H645,G645)</f>
        <v>202.81</v>
      </c>
      <c r="K645" s="299" t="s">
        <v>1782</v>
      </c>
      <c r="L645" s="108">
        <v>2021</v>
      </c>
      <c r="M645" s="108">
        <v>5738</v>
      </c>
      <c r="N645" s="109" t="s">
        <v>1589</v>
      </c>
      <c r="O645" s="111" t="s">
        <v>1563</v>
      </c>
      <c r="P645" s="109" t="s">
        <v>1564</v>
      </c>
      <c r="Q645" s="109" t="s">
        <v>125</v>
      </c>
      <c r="R645" s="108">
        <v>4</v>
      </c>
      <c r="S645" s="111" t="s">
        <v>126</v>
      </c>
      <c r="T645" s="108">
        <v>1040202</v>
      </c>
      <c r="U645" s="108">
        <v>1560</v>
      </c>
      <c r="V645" s="108">
        <v>1368</v>
      </c>
      <c r="W645" s="108">
        <v>99</v>
      </c>
      <c r="X645" s="113">
        <v>2021</v>
      </c>
      <c r="Y645" s="113">
        <v>202</v>
      </c>
      <c r="Z645" s="113">
        <v>0</v>
      </c>
      <c r="AA645" s="114" t="s">
        <v>1649</v>
      </c>
      <c r="AB645" s="108">
        <v>1036</v>
      </c>
      <c r="AC645" s="109" t="s">
        <v>803</v>
      </c>
      <c r="AD645" s="300" t="s">
        <v>1777</v>
      </c>
      <c r="AE645" s="300" t="s">
        <v>1783</v>
      </c>
      <c r="AF645" s="301">
        <f>AE645-AD645</f>
        <v>-2</v>
      </c>
      <c r="AG645" s="302">
        <f>IF(AI645="SI", 0,J645)</f>
        <v>202.81</v>
      </c>
      <c r="AH645" s="303">
        <f>AG645*AF645</f>
        <v>-405.62</v>
      </c>
      <c r="AI645" s="304" t="s">
        <v>131</v>
      </c>
    </row>
    <row r="646" spans="1:35" x14ac:dyDescent="0.2">
      <c r="A646" s="108">
        <v>2021</v>
      </c>
      <c r="B646" s="108">
        <v>532</v>
      </c>
      <c r="C646" s="109" t="s">
        <v>1784</v>
      </c>
      <c r="D646" s="297" t="s">
        <v>1785</v>
      </c>
      <c r="E646" s="109" t="s">
        <v>1589</v>
      </c>
      <c r="F646" s="298" t="s">
        <v>1786</v>
      </c>
      <c r="G646" s="112">
        <v>260.29000000000002</v>
      </c>
      <c r="H646" s="112">
        <v>46.94</v>
      </c>
      <c r="I646" s="107" t="s">
        <v>121</v>
      </c>
      <c r="J646" s="112">
        <f>IF(I646="SI", G646-H646,G646)</f>
        <v>213.35000000000002</v>
      </c>
      <c r="K646" s="299" t="s">
        <v>125</v>
      </c>
      <c r="L646" s="108">
        <v>2021</v>
      </c>
      <c r="M646" s="108">
        <v>5747</v>
      </c>
      <c r="N646" s="109" t="s">
        <v>1589</v>
      </c>
      <c r="O646" s="111" t="s">
        <v>145</v>
      </c>
      <c r="P646" s="109" t="s">
        <v>146</v>
      </c>
      <c r="Q646" s="109" t="s">
        <v>147</v>
      </c>
      <c r="R646" s="108">
        <v>4</v>
      </c>
      <c r="S646" s="111" t="s">
        <v>126</v>
      </c>
      <c r="T646" s="108">
        <v>1040202</v>
      </c>
      <c r="U646" s="108">
        <v>1560</v>
      </c>
      <c r="V646" s="108">
        <v>1366</v>
      </c>
      <c r="W646" s="108">
        <v>1</v>
      </c>
      <c r="X646" s="113">
        <v>2021</v>
      </c>
      <c r="Y646" s="113">
        <v>38</v>
      </c>
      <c r="Z646" s="113">
        <v>5</v>
      </c>
      <c r="AA646" s="114" t="s">
        <v>1649</v>
      </c>
      <c r="AB646" s="108">
        <v>1038</v>
      </c>
      <c r="AC646" s="109" t="s">
        <v>803</v>
      </c>
      <c r="AD646" s="300" t="s">
        <v>1787</v>
      </c>
      <c r="AE646" s="300" t="s">
        <v>1765</v>
      </c>
      <c r="AF646" s="301">
        <f>AE646-AD646</f>
        <v>-2</v>
      </c>
      <c r="AG646" s="302">
        <f>IF(AI646="SI", 0,J646)</f>
        <v>213.35000000000002</v>
      </c>
      <c r="AH646" s="303">
        <f>AG646*AF646</f>
        <v>-426.70000000000005</v>
      </c>
      <c r="AI646" s="304" t="s">
        <v>131</v>
      </c>
    </row>
    <row r="647" spans="1:35" x14ac:dyDescent="0.2">
      <c r="A647" s="108">
        <v>2021</v>
      </c>
      <c r="B647" s="108">
        <v>533</v>
      </c>
      <c r="C647" s="109" t="s">
        <v>1784</v>
      </c>
      <c r="D647" s="297" t="s">
        <v>1788</v>
      </c>
      <c r="E647" s="109" t="s">
        <v>1589</v>
      </c>
      <c r="F647" s="298" t="s">
        <v>1789</v>
      </c>
      <c r="G647" s="112">
        <v>433.97</v>
      </c>
      <c r="H647" s="112">
        <v>78.260000000000005</v>
      </c>
      <c r="I647" s="107" t="s">
        <v>121</v>
      </c>
      <c r="J647" s="112">
        <f>IF(I647="SI", G647-H647,G647)</f>
        <v>355.71000000000004</v>
      </c>
      <c r="K647" s="299" t="s">
        <v>1790</v>
      </c>
      <c r="L647" s="108">
        <v>2021</v>
      </c>
      <c r="M647" s="108">
        <v>5746</v>
      </c>
      <c r="N647" s="109" t="s">
        <v>1589</v>
      </c>
      <c r="O647" s="111" t="s">
        <v>145</v>
      </c>
      <c r="P647" s="109" t="s">
        <v>146</v>
      </c>
      <c r="Q647" s="109" t="s">
        <v>147</v>
      </c>
      <c r="R647" s="108">
        <v>4</v>
      </c>
      <c r="S647" s="111" t="s">
        <v>126</v>
      </c>
      <c r="T647" s="108">
        <v>1040102</v>
      </c>
      <c r="U647" s="108">
        <v>1450</v>
      </c>
      <c r="V647" s="108">
        <v>1346</v>
      </c>
      <c r="W647" s="108">
        <v>1</v>
      </c>
      <c r="X647" s="113">
        <v>2021</v>
      </c>
      <c r="Y647" s="113">
        <v>36</v>
      </c>
      <c r="Z647" s="113">
        <v>4</v>
      </c>
      <c r="AA647" s="114" t="s">
        <v>1649</v>
      </c>
      <c r="AB647" s="108">
        <v>1037</v>
      </c>
      <c r="AC647" s="109" t="s">
        <v>803</v>
      </c>
      <c r="AD647" s="300" t="s">
        <v>1787</v>
      </c>
      <c r="AE647" s="300" t="s">
        <v>1765</v>
      </c>
      <c r="AF647" s="301">
        <f>AE647-AD647</f>
        <v>-2</v>
      </c>
      <c r="AG647" s="302">
        <f>IF(AI647="SI", 0,J647)</f>
        <v>355.71000000000004</v>
      </c>
      <c r="AH647" s="303">
        <f>AG647*AF647</f>
        <v>-711.42000000000007</v>
      </c>
      <c r="AI647" s="304" t="s">
        <v>131</v>
      </c>
    </row>
    <row r="648" spans="1:35" x14ac:dyDescent="0.2">
      <c r="A648" s="108">
        <v>2021</v>
      </c>
      <c r="B648" s="108">
        <v>534</v>
      </c>
      <c r="C648" s="109" t="s">
        <v>1784</v>
      </c>
      <c r="D648" s="297" t="s">
        <v>1791</v>
      </c>
      <c r="E648" s="109" t="s">
        <v>1589</v>
      </c>
      <c r="F648" s="298" t="s">
        <v>1792</v>
      </c>
      <c r="G648" s="112">
        <v>193.98</v>
      </c>
      <c r="H648" s="112">
        <v>34.979999999999997</v>
      </c>
      <c r="I648" s="107" t="s">
        <v>121</v>
      </c>
      <c r="J648" s="112">
        <f>IF(I648="SI", G648-H648,G648)</f>
        <v>159</v>
      </c>
      <c r="K648" s="299" t="s">
        <v>929</v>
      </c>
      <c r="L648" s="108">
        <v>2021</v>
      </c>
      <c r="M648" s="108">
        <v>5748</v>
      </c>
      <c r="N648" s="109" t="s">
        <v>1589</v>
      </c>
      <c r="O648" s="111" t="s">
        <v>359</v>
      </c>
      <c r="P648" s="109" t="s">
        <v>360</v>
      </c>
      <c r="Q648" s="109" t="s">
        <v>125</v>
      </c>
      <c r="R648" s="108">
        <v>1</v>
      </c>
      <c r="S648" s="111" t="s">
        <v>166</v>
      </c>
      <c r="T648" s="108">
        <v>1010203</v>
      </c>
      <c r="U648" s="108">
        <v>140</v>
      </c>
      <c r="V648" s="108">
        <v>1043</v>
      </c>
      <c r="W648" s="108">
        <v>7</v>
      </c>
      <c r="X648" s="113">
        <v>2021</v>
      </c>
      <c r="Y648" s="113">
        <v>54</v>
      </c>
      <c r="Z648" s="113">
        <v>0</v>
      </c>
      <c r="AA648" s="114" t="s">
        <v>797</v>
      </c>
      <c r="AB648" s="108">
        <v>1141</v>
      </c>
      <c r="AC648" s="109" t="s">
        <v>798</v>
      </c>
      <c r="AD648" s="300" t="s">
        <v>1787</v>
      </c>
      <c r="AE648" s="300" t="s">
        <v>799</v>
      </c>
      <c r="AF648" s="301">
        <f>AE648-AD648</f>
        <v>18</v>
      </c>
      <c r="AG648" s="302">
        <f>IF(AI648="SI", 0,J648)</f>
        <v>159</v>
      </c>
      <c r="AH648" s="303">
        <f>AG648*AF648</f>
        <v>2862</v>
      </c>
      <c r="AI648" s="304" t="s">
        <v>131</v>
      </c>
    </row>
    <row r="649" spans="1:35" x14ac:dyDescent="0.2">
      <c r="A649" s="108">
        <v>2021</v>
      </c>
      <c r="B649" s="108">
        <v>535</v>
      </c>
      <c r="C649" s="109" t="s">
        <v>1591</v>
      </c>
      <c r="D649" s="297" t="s">
        <v>1793</v>
      </c>
      <c r="E649" s="109" t="s">
        <v>1589</v>
      </c>
      <c r="F649" s="298" t="s">
        <v>1794</v>
      </c>
      <c r="G649" s="112">
        <v>177.63</v>
      </c>
      <c r="H649" s="112">
        <v>32.03</v>
      </c>
      <c r="I649" s="107" t="s">
        <v>121</v>
      </c>
      <c r="J649" s="112">
        <f>IF(I649="SI", G649-H649,G649)</f>
        <v>145.6</v>
      </c>
      <c r="K649" s="299" t="s">
        <v>282</v>
      </c>
      <c r="L649" s="108">
        <v>2021</v>
      </c>
      <c r="M649" s="108">
        <v>5763</v>
      </c>
      <c r="N649" s="109" t="s">
        <v>1591</v>
      </c>
      <c r="O649" s="111" t="s">
        <v>1531</v>
      </c>
      <c r="P649" s="109" t="s">
        <v>1532</v>
      </c>
      <c r="Q649" s="109" t="s">
        <v>1532</v>
      </c>
      <c r="R649" s="108">
        <v>2</v>
      </c>
      <c r="S649" s="111" t="s">
        <v>138</v>
      </c>
      <c r="T649" s="108">
        <v>1080203</v>
      </c>
      <c r="U649" s="108">
        <v>2890</v>
      </c>
      <c r="V649" s="108">
        <v>1937</v>
      </c>
      <c r="W649" s="108">
        <v>99</v>
      </c>
      <c r="X649" s="113">
        <v>2021</v>
      </c>
      <c r="Y649" s="113">
        <v>355</v>
      </c>
      <c r="Z649" s="113">
        <v>0</v>
      </c>
      <c r="AA649" s="114" t="s">
        <v>1649</v>
      </c>
      <c r="AB649" s="108">
        <v>1011</v>
      </c>
      <c r="AC649" s="109" t="s">
        <v>803</v>
      </c>
      <c r="AD649" s="300" t="s">
        <v>1787</v>
      </c>
      <c r="AE649" s="300" t="s">
        <v>1712</v>
      </c>
      <c r="AF649" s="301">
        <f>AE649-AD649</f>
        <v>-4</v>
      </c>
      <c r="AG649" s="302">
        <f>IF(AI649="SI", 0,J649)</f>
        <v>145.6</v>
      </c>
      <c r="AH649" s="303">
        <f>AG649*AF649</f>
        <v>-582.4</v>
      </c>
      <c r="AI649" s="304" t="s">
        <v>131</v>
      </c>
    </row>
    <row r="650" spans="1:35" x14ac:dyDescent="0.2">
      <c r="A650" s="108">
        <v>2021</v>
      </c>
      <c r="B650" s="108">
        <v>536</v>
      </c>
      <c r="C650" s="109" t="s">
        <v>1639</v>
      </c>
      <c r="D650" s="297" t="s">
        <v>1795</v>
      </c>
      <c r="E650" s="109" t="s">
        <v>1591</v>
      </c>
      <c r="F650" s="298" t="s">
        <v>1796</v>
      </c>
      <c r="G650" s="112">
        <v>42.34</v>
      </c>
      <c r="H650" s="112">
        <v>0</v>
      </c>
      <c r="I650" s="107" t="s">
        <v>131</v>
      </c>
      <c r="J650" s="112">
        <f>IF(I650="SI", G650-H650,G650)</f>
        <v>42.34</v>
      </c>
      <c r="K650" s="299" t="s">
        <v>1782</v>
      </c>
      <c r="L650" s="108">
        <v>2021</v>
      </c>
      <c r="M650" s="108">
        <v>5793</v>
      </c>
      <c r="N650" s="109" t="s">
        <v>1639</v>
      </c>
      <c r="O650" s="111" t="s">
        <v>1797</v>
      </c>
      <c r="P650" s="109" t="s">
        <v>1798</v>
      </c>
      <c r="Q650" s="109" t="s">
        <v>125</v>
      </c>
      <c r="R650" s="108">
        <v>4</v>
      </c>
      <c r="S650" s="111" t="s">
        <v>126</v>
      </c>
      <c r="T650" s="108">
        <v>1040202</v>
      </c>
      <c r="U650" s="108">
        <v>1560</v>
      </c>
      <c r="V650" s="108">
        <v>1368</v>
      </c>
      <c r="W650" s="108">
        <v>99</v>
      </c>
      <c r="X650" s="113">
        <v>2021</v>
      </c>
      <c r="Y650" s="113">
        <v>202</v>
      </c>
      <c r="Z650" s="113">
        <v>0</v>
      </c>
      <c r="AA650" s="114" t="s">
        <v>1649</v>
      </c>
      <c r="AB650" s="108">
        <v>1034</v>
      </c>
      <c r="AC650" s="109" t="s">
        <v>803</v>
      </c>
      <c r="AD650" s="300" t="s">
        <v>1799</v>
      </c>
      <c r="AE650" s="300" t="s">
        <v>1765</v>
      </c>
      <c r="AF650" s="301">
        <f>AE650-AD650</f>
        <v>-4</v>
      </c>
      <c r="AG650" s="302">
        <f>IF(AI650="SI", 0,J650)</f>
        <v>42.34</v>
      </c>
      <c r="AH650" s="303">
        <f>AG650*AF650</f>
        <v>-169.36</v>
      </c>
      <c r="AI650" s="304" t="s">
        <v>131</v>
      </c>
    </row>
    <row r="651" spans="1:35" x14ac:dyDescent="0.2">
      <c r="A651" s="108">
        <v>2021</v>
      </c>
      <c r="B651" s="108">
        <v>537</v>
      </c>
      <c r="C651" s="109" t="s">
        <v>1620</v>
      </c>
      <c r="D651" s="297" t="s">
        <v>1800</v>
      </c>
      <c r="E651" s="109" t="s">
        <v>1639</v>
      </c>
      <c r="F651" s="298" t="s">
        <v>1801</v>
      </c>
      <c r="G651" s="112">
        <v>50.7</v>
      </c>
      <c r="H651" s="112">
        <v>0</v>
      </c>
      <c r="I651" s="107" t="s">
        <v>131</v>
      </c>
      <c r="J651" s="112">
        <f>IF(I651="SI", G651-H651,G651)</f>
        <v>50.7</v>
      </c>
      <c r="K651" s="299" t="s">
        <v>1782</v>
      </c>
      <c r="L651" s="108">
        <v>2021</v>
      </c>
      <c r="M651" s="108">
        <v>5831</v>
      </c>
      <c r="N651" s="109" t="s">
        <v>1620</v>
      </c>
      <c r="O651" s="111" t="s">
        <v>1802</v>
      </c>
      <c r="P651" s="109" t="s">
        <v>1803</v>
      </c>
      <c r="Q651" s="109" t="s">
        <v>125</v>
      </c>
      <c r="R651" s="108">
        <v>4</v>
      </c>
      <c r="S651" s="111" t="s">
        <v>126</v>
      </c>
      <c r="T651" s="108">
        <v>1040202</v>
      </c>
      <c r="U651" s="108">
        <v>1560</v>
      </c>
      <c r="V651" s="108">
        <v>1368</v>
      </c>
      <c r="W651" s="108">
        <v>99</v>
      </c>
      <c r="X651" s="113">
        <v>2021</v>
      </c>
      <c r="Y651" s="113">
        <v>202</v>
      </c>
      <c r="Z651" s="113">
        <v>0</v>
      </c>
      <c r="AA651" s="114" t="s">
        <v>1649</v>
      </c>
      <c r="AB651" s="108">
        <v>1032</v>
      </c>
      <c r="AC651" s="109" t="s">
        <v>803</v>
      </c>
      <c r="AD651" s="300" t="s">
        <v>1804</v>
      </c>
      <c r="AE651" s="300" t="s">
        <v>1650</v>
      </c>
      <c r="AF651" s="301">
        <f>AE651-AD651</f>
        <v>-2</v>
      </c>
      <c r="AG651" s="302">
        <f>IF(AI651="SI", 0,J651)</f>
        <v>50.7</v>
      </c>
      <c r="AH651" s="303">
        <f>AG651*AF651</f>
        <v>-101.4</v>
      </c>
      <c r="AI651" s="304" t="s">
        <v>131</v>
      </c>
    </row>
    <row r="652" spans="1:35" x14ac:dyDescent="0.2">
      <c r="A652" s="108">
        <v>2021</v>
      </c>
      <c r="B652" s="108">
        <v>538</v>
      </c>
      <c r="C652" s="109" t="s">
        <v>1620</v>
      </c>
      <c r="D652" s="297" t="s">
        <v>1805</v>
      </c>
      <c r="E652" s="109" t="s">
        <v>1589</v>
      </c>
      <c r="F652" s="298" t="s">
        <v>932</v>
      </c>
      <c r="G652" s="112">
        <v>54.02</v>
      </c>
      <c r="H652" s="112">
        <v>3.61</v>
      </c>
      <c r="I652" s="107" t="s">
        <v>121</v>
      </c>
      <c r="J652" s="112">
        <f>IF(I652="SI", G652-H652,G652)</f>
        <v>50.410000000000004</v>
      </c>
      <c r="K652" s="299" t="s">
        <v>122</v>
      </c>
      <c r="L652" s="108">
        <v>2021</v>
      </c>
      <c r="M652" s="108">
        <v>5833</v>
      </c>
      <c r="N652" s="109" t="s">
        <v>1620</v>
      </c>
      <c r="O652" s="111" t="s">
        <v>123</v>
      </c>
      <c r="P652" s="109" t="s">
        <v>124</v>
      </c>
      <c r="Q652" s="109" t="s">
        <v>125</v>
      </c>
      <c r="R652" s="108">
        <v>4</v>
      </c>
      <c r="S652" s="111" t="s">
        <v>126</v>
      </c>
      <c r="T652" s="108">
        <v>1040503</v>
      </c>
      <c r="U652" s="108">
        <v>1900</v>
      </c>
      <c r="V652" s="108">
        <v>1417</v>
      </c>
      <c r="W652" s="108">
        <v>99</v>
      </c>
      <c r="X652" s="113">
        <v>2021</v>
      </c>
      <c r="Y652" s="113">
        <v>98</v>
      </c>
      <c r="Z652" s="113">
        <v>0</v>
      </c>
      <c r="AA652" s="114" t="s">
        <v>1649</v>
      </c>
      <c r="AB652" s="108">
        <v>1031</v>
      </c>
      <c r="AC652" s="109" t="s">
        <v>803</v>
      </c>
      <c r="AD652" s="300" t="s">
        <v>1804</v>
      </c>
      <c r="AE652" s="300" t="s">
        <v>1765</v>
      </c>
      <c r="AF652" s="301">
        <f>AE652-AD652</f>
        <v>-7</v>
      </c>
      <c r="AG652" s="302">
        <f>IF(AI652="SI", 0,J652)</f>
        <v>50.410000000000004</v>
      </c>
      <c r="AH652" s="303">
        <f>AG652*AF652</f>
        <v>-352.87</v>
      </c>
      <c r="AI652" s="304" t="s">
        <v>131</v>
      </c>
    </row>
    <row r="653" spans="1:35" x14ac:dyDescent="0.2">
      <c r="A653" s="108">
        <v>2021</v>
      </c>
      <c r="B653" s="108">
        <v>538</v>
      </c>
      <c r="C653" s="109" t="s">
        <v>1620</v>
      </c>
      <c r="D653" s="297" t="s">
        <v>1805</v>
      </c>
      <c r="E653" s="109" t="s">
        <v>1589</v>
      </c>
      <c r="F653" s="298" t="s">
        <v>932</v>
      </c>
      <c r="G653" s="112">
        <v>39.950000000000003</v>
      </c>
      <c r="H653" s="112">
        <v>0</v>
      </c>
      <c r="I653" s="107" t="s">
        <v>131</v>
      </c>
      <c r="J653" s="112">
        <f>IF(I653="SI", G653-H653,G653)</f>
        <v>39.950000000000003</v>
      </c>
      <c r="K653" s="299" t="s">
        <v>122</v>
      </c>
      <c r="L653" s="108">
        <v>2021</v>
      </c>
      <c r="M653" s="108">
        <v>5833</v>
      </c>
      <c r="N653" s="109" t="s">
        <v>1620</v>
      </c>
      <c r="O653" s="111" t="s">
        <v>123</v>
      </c>
      <c r="P653" s="109" t="s">
        <v>124</v>
      </c>
      <c r="Q653" s="109" t="s">
        <v>125</v>
      </c>
      <c r="R653" s="108">
        <v>4</v>
      </c>
      <c r="S653" s="111" t="s">
        <v>126</v>
      </c>
      <c r="T653" s="108">
        <v>1040503</v>
      </c>
      <c r="U653" s="108">
        <v>1900</v>
      </c>
      <c r="V653" s="108">
        <v>1416</v>
      </c>
      <c r="W653" s="108">
        <v>99</v>
      </c>
      <c r="X653" s="113">
        <v>2021</v>
      </c>
      <c r="Y653" s="113">
        <v>97</v>
      </c>
      <c r="Z653" s="113">
        <v>0</v>
      </c>
      <c r="AA653" s="114" t="s">
        <v>1649</v>
      </c>
      <c r="AB653" s="108">
        <v>1030</v>
      </c>
      <c r="AC653" s="109" t="s">
        <v>803</v>
      </c>
      <c r="AD653" s="300" t="s">
        <v>1804</v>
      </c>
      <c r="AE653" s="300" t="s">
        <v>1765</v>
      </c>
      <c r="AF653" s="301">
        <f>AE653-AD653</f>
        <v>-7</v>
      </c>
      <c r="AG653" s="302">
        <f>IF(AI653="SI", 0,J653)</f>
        <v>39.950000000000003</v>
      </c>
      <c r="AH653" s="303">
        <f>AG653*AF653</f>
        <v>-279.65000000000003</v>
      </c>
      <c r="AI653" s="304" t="s">
        <v>131</v>
      </c>
    </row>
    <row r="654" spans="1:35" x14ac:dyDescent="0.2">
      <c r="A654" s="108">
        <v>2021</v>
      </c>
      <c r="B654" s="108">
        <v>539</v>
      </c>
      <c r="C654" s="109" t="s">
        <v>1649</v>
      </c>
      <c r="D654" s="297" t="s">
        <v>1806</v>
      </c>
      <c r="E654" s="109" t="s">
        <v>1784</v>
      </c>
      <c r="F654" s="298" t="s">
        <v>1801</v>
      </c>
      <c r="G654" s="112">
        <v>388.24</v>
      </c>
      <c r="H654" s="112">
        <v>0</v>
      </c>
      <c r="I654" s="107" t="s">
        <v>131</v>
      </c>
      <c r="J654" s="112">
        <f>IF(I654="SI", G654-H654,G654)</f>
        <v>388.24</v>
      </c>
      <c r="K654" s="299" t="s">
        <v>1782</v>
      </c>
      <c r="L654" s="108">
        <v>2021</v>
      </c>
      <c r="M654" s="108">
        <v>5865</v>
      </c>
      <c r="N654" s="109" t="s">
        <v>1641</v>
      </c>
      <c r="O654" s="111" t="s">
        <v>1807</v>
      </c>
      <c r="P654" s="109" t="s">
        <v>1808</v>
      </c>
      <c r="Q654" s="109" t="s">
        <v>125</v>
      </c>
      <c r="R654" s="108">
        <v>4</v>
      </c>
      <c r="S654" s="111" t="s">
        <v>126</v>
      </c>
      <c r="T654" s="108">
        <v>1040202</v>
      </c>
      <c r="U654" s="108">
        <v>1560</v>
      </c>
      <c r="V654" s="108">
        <v>1368</v>
      </c>
      <c r="W654" s="108">
        <v>99</v>
      </c>
      <c r="X654" s="113">
        <v>2021</v>
      </c>
      <c r="Y654" s="113">
        <v>202</v>
      </c>
      <c r="Z654" s="113">
        <v>0</v>
      </c>
      <c r="AA654" s="114" t="s">
        <v>1649</v>
      </c>
      <c r="AB654" s="108">
        <v>1033</v>
      </c>
      <c r="AC654" s="109" t="s">
        <v>803</v>
      </c>
      <c r="AD654" s="300" t="s">
        <v>1809</v>
      </c>
      <c r="AE654" s="300" t="s">
        <v>1765</v>
      </c>
      <c r="AF654" s="301">
        <f>AE654-AD654</f>
        <v>-8</v>
      </c>
      <c r="AG654" s="302">
        <f>IF(AI654="SI", 0,J654)</f>
        <v>388.24</v>
      </c>
      <c r="AH654" s="303">
        <f>AG654*AF654</f>
        <v>-3105.92</v>
      </c>
      <c r="AI654" s="304" t="s">
        <v>131</v>
      </c>
    </row>
    <row r="655" spans="1:35" x14ac:dyDescent="0.2">
      <c r="A655" s="108">
        <v>2021</v>
      </c>
      <c r="B655" s="108">
        <v>540</v>
      </c>
      <c r="C655" s="109" t="s">
        <v>1649</v>
      </c>
      <c r="D655" s="297" t="s">
        <v>1810</v>
      </c>
      <c r="E655" s="109" t="s">
        <v>1639</v>
      </c>
      <c r="F655" s="298" t="s">
        <v>1654</v>
      </c>
      <c r="G655" s="112">
        <v>248.5</v>
      </c>
      <c r="H655" s="112">
        <v>44.81</v>
      </c>
      <c r="I655" s="107" t="s">
        <v>121</v>
      </c>
      <c r="J655" s="112">
        <f>IF(I655="SI", G655-H655,G655)</f>
        <v>203.69</v>
      </c>
      <c r="K655" s="299" t="s">
        <v>282</v>
      </c>
      <c r="L655" s="108">
        <v>2021</v>
      </c>
      <c r="M655" s="108">
        <v>5855</v>
      </c>
      <c r="N655" s="109" t="s">
        <v>1620</v>
      </c>
      <c r="O655" s="111" t="s">
        <v>240</v>
      </c>
      <c r="P655" s="109" t="s">
        <v>241</v>
      </c>
      <c r="Q655" s="109" t="s">
        <v>241</v>
      </c>
      <c r="R655" s="108">
        <v>2</v>
      </c>
      <c r="S655" s="111" t="s">
        <v>138</v>
      </c>
      <c r="T655" s="108">
        <v>1080203</v>
      </c>
      <c r="U655" s="108">
        <v>2890</v>
      </c>
      <c r="V655" s="108">
        <v>1937</v>
      </c>
      <c r="W655" s="108">
        <v>99</v>
      </c>
      <c r="X655" s="113">
        <v>2021</v>
      </c>
      <c r="Y655" s="113">
        <v>355</v>
      </c>
      <c r="Z655" s="113">
        <v>0</v>
      </c>
      <c r="AA655" s="114" t="s">
        <v>1649</v>
      </c>
      <c r="AB655" s="108">
        <v>1023</v>
      </c>
      <c r="AC655" s="109" t="s">
        <v>803</v>
      </c>
      <c r="AD655" s="300" t="s">
        <v>1809</v>
      </c>
      <c r="AE655" s="300" t="s">
        <v>805</v>
      </c>
      <c r="AF655" s="301">
        <f>AE655-AD655</f>
        <v>-17</v>
      </c>
      <c r="AG655" s="302">
        <f>IF(AI655="SI", 0,J655)</f>
        <v>203.69</v>
      </c>
      <c r="AH655" s="303">
        <f>AG655*AF655</f>
        <v>-3462.73</v>
      </c>
      <c r="AI655" s="304" t="s">
        <v>131</v>
      </c>
    </row>
    <row r="656" spans="1:35" x14ac:dyDescent="0.2">
      <c r="A656" s="108">
        <v>2021</v>
      </c>
      <c r="B656" s="108">
        <v>541</v>
      </c>
      <c r="C656" s="109" t="s">
        <v>1649</v>
      </c>
      <c r="D656" s="297" t="s">
        <v>1811</v>
      </c>
      <c r="E656" s="109" t="s">
        <v>1639</v>
      </c>
      <c r="F656" s="298" t="s">
        <v>1812</v>
      </c>
      <c r="G656" s="112">
        <v>2540.59</v>
      </c>
      <c r="H656" s="112">
        <v>458.14</v>
      </c>
      <c r="I656" s="107" t="s">
        <v>121</v>
      </c>
      <c r="J656" s="112">
        <f>IF(I656="SI", G656-H656,G656)</f>
        <v>2082.4500000000003</v>
      </c>
      <c r="K656" s="299" t="s">
        <v>282</v>
      </c>
      <c r="L656" s="108">
        <v>2021</v>
      </c>
      <c r="M656" s="108">
        <v>5856</v>
      </c>
      <c r="N656" s="109" t="s">
        <v>1620</v>
      </c>
      <c r="O656" s="111" t="s">
        <v>240</v>
      </c>
      <c r="P656" s="109" t="s">
        <v>241</v>
      </c>
      <c r="Q656" s="109" t="s">
        <v>241</v>
      </c>
      <c r="R656" s="108">
        <v>2</v>
      </c>
      <c r="S656" s="111" t="s">
        <v>138</v>
      </c>
      <c r="T656" s="108">
        <v>1080203</v>
      </c>
      <c r="U656" s="108">
        <v>2890</v>
      </c>
      <c r="V656" s="108">
        <v>1937</v>
      </c>
      <c r="W656" s="108">
        <v>99</v>
      </c>
      <c r="X656" s="113">
        <v>2021</v>
      </c>
      <c r="Y656" s="113">
        <v>355</v>
      </c>
      <c r="Z656" s="113">
        <v>0</v>
      </c>
      <c r="AA656" s="114" t="s">
        <v>1649</v>
      </c>
      <c r="AB656" s="108">
        <v>1023</v>
      </c>
      <c r="AC656" s="109" t="s">
        <v>803</v>
      </c>
      <c r="AD656" s="300" t="s">
        <v>1809</v>
      </c>
      <c r="AE656" s="300" t="s">
        <v>805</v>
      </c>
      <c r="AF656" s="301">
        <f>AE656-AD656</f>
        <v>-17</v>
      </c>
      <c r="AG656" s="302">
        <f>IF(AI656="SI", 0,J656)</f>
        <v>2082.4500000000003</v>
      </c>
      <c r="AH656" s="303">
        <f>AG656*AF656</f>
        <v>-35401.65</v>
      </c>
      <c r="AI656" s="304" t="s">
        <v>131</v>
      </c>
    </row>
    <row r="657" spans="1:35" x14ac:dyDescent="0.2">
      <c r="A657" s="108">
        <v>2021</v>
      </c>
      <c r="B657" s="108">
        <v>542</v>
      </c>
      <c r="C657" s="109" t="s">
        <v>1649</v>
      </c>
      <c r="D657" s="297" t="s">
        <v>1813</v>
      </c>
      <c r="E657" s="109" t="s">
        <v>1639</v>
      </c>
      <c r="F657" s="298" t="s">
        <v>1814</v>
      </c>
      <c r="G657" s="112">
        <v>160.13999999999999</v>
      </c>
      <c r="H657" s="112">
        <v>28.88</v>
      </c>
      <c r="I657" s="107" t="s">
        <v>121</v>
      </c>
      <c r="J657" s="112">
        <f>IF(I657="SI", G657-H657,G657)</f>
        <v>131.26</v>
      </c>
      <c r="K657" s="299" t="s">
        <v>282</v>
      </c>
      <c r="L657" s="108">
        <v>2021</v>
      </c>
      <c r="M657" s="108">
        <v>5861</v>
      </c>
      <c r="N657" s="109" t="s">
        <v>1620</v>
      </c>
      <c r="O657" s="111" t="s">
        <v>240</v>
      </c>
      <c r="P657" s="109" t="s">
        <v>241</v>
      </c>
      <c r="Q657" s="109" t="s">
        <v>241</v>
      </c>
      <c r="R657" s="108">
        <v>1</v>
      </c>
      <c r="S657" s="111" t="s">
        <v>166</v>
      </c>
      <c r="T657" s="108">
        <v>1010203</v>
      </c>
      <c r="U657" s="108">
        <v>140</v>
      </c>
      <c r="V657" s="108">
        <v>1043</v>
      </c>
      <c r="W657" s="108">
        <v>2</v>
      </c>
      <c r="X657" s="113">
        <v>2021</v>
      </c>
      <c r="Y657" s="113">
        <v>225</v>
      </c>
      <c r="Z657" s="113">
        <v>0</v>
      </c>
      <c r="AA657" s="114" t="s">
        <v>802</v>
      </c>
      <c r="AB657" s="108">
        <v>1044</v>
      </c>
      <c r="AC657" s="109" t="s">
        <v>803</v>
      </c>
      <c r="AD657" s="300" t="s">
        <v>1809</v>
      </c>
      <c r="AE657" s="300" t="s">
        <v>1650</v>
      </c>
      <c r="AF657" s="301">
        <f>AE657-AD657</f>
        <v>-3</v>
      </c>
      <c r="AG657" s="302">
        <f>IF(AI657="SI", 0,J657)</f>
        <v>131.26</v>
      </c>
      <c r="AH657" s="303">
        <f>AG657*AF657</f>
        <v>-393.78</v>
      </c>
      <c r="AI657" s="304" t="s">
        <v>131</v>
      </c>
    </row>
    <row r="658" spans="1:35" x14ac:dyDescent="0.2">
      <c r="A658" s="108">
        <v>2021</v>
      </c>
      <c r="B658" s="108">
        <v>543</v>
      </c>
      <c r="C658" s="109" t="s">
        <v>1649</v>
      </c>
      <c r="D658" s="297" t="s">
        <v>1815</v>
      </c>
      <c r="E658" s="109" t="s">
        <v>1639</v>
      </c>
      <c r="F658" s="298" t="s">
        <v>1816</v>
      </c>
      <c r="G658" s="112">
        <v>574.20000000000005</v>
      </c>
      <c r="H658" s="112">
        <v>103.54</v>
      </c>
      <c r="I658" s="107" t="s">
        <v>121</v>
      </c>
      <c r="J658" s="112">
        <f>IF(I658="SI", G658-H658,G658)</f>
        <v>470.66</v>
      </c>
      <c r="K658" s="299" t="s">
        <v>282</v>
      </c>
      <c r="L658" s="108">
        <v>2021</v>
      </c>
      <c r="M658" s="108">
        <v>5860</v>
      </c>
      <c r="N658" s="109" t="s">
        <v>1620</v>
      </c>
      <c r="O658" s="111" t="s">
        <v>240</v>
      </c>
      <c r="P658" s="109" t="s">
        <v>241</v>
      </c>
      <c r="Q658" s="109" t="s">
        <v>241</v>
      </c>
      <c r="R658" s="108">
        <v>2</v>
      </c>
      <c r="S658" s="111" t="s">
        <v>138</v>
      </c>
      <c r="T658" s="108">
        <v>1060203</v>
      </c>
      <c r="U658" s="108">
        <v>2340</v>
      </c>
      <c r="V658" s="108">
        <v>1829</v>
      </c>
      <c r="W658" s="108">
        <v>2</v>
      </c>
      <c r="X658" s="113">
        <v>2021</v>
      </c>
      <c r="Y658" s="113">
        <v>234</v>
      </c>
      <c r="Z658" s="113">
        <v>0</v>
      </c>
      <c r="AA658" s="114" t="s">
        <v>1649</v>
      </c>
      <c r="AB658" s="108">
        <v>1021</v>
      </c>
      <c r="AC658" s="109" t="s">
        <v>803</v>
      </c>
      <c r="AD658" s="300" t="s">
        <v>1809</v>
      </c>
      <c r="AE658" s="300" t="s">
        <v>1817</v>
      </c>
      <c r="AF658" s="301">
        <f>AE658-AD658</f>
        <v>-2</v>
      </c>
      <c r="AG658" s="302">
        <f>IF(AI658="SI", 0,J658)</f>
        <v>470.66</v>
      </c>
      <c r="AH658" s="303">
        <f>AG658*AF658</f>
        <v>-941.32</v>
      </c>
      <c r="AI658" s="304" t="s">
        <v>131</v>
      </c>
    </row>
    <row r="659" spans="1:35" x14ac:dyDescent="0.2">
      <c r="A659" s="108">
        <v>2021</v>
      </c>
      <c r="B659" s="108">
        <v>543</v>
      </c>
      <c r="C659" s="109" t="s">
        <v>1649</v>
      </c>
      <c r="D659" s="297" t="s">
        <v>1815</v>
      </c>
      <c r="E659" s="109" t="s">
        <v>1639</v>
      </c>
      <c r="F659" s="298" t="s">
        <v>1816</v>
      </c>
      <c r="G659" s="112">
        <v>12.01</v>
      </c>
      <c r="H659" s="112">
        <v>2.17</v>
      </c>
      <c r="I659" s="107" t="s">
        <v>121</v>
      </c>
      <c r="J659" s="112">
        <f>IF(I659="SI", G659-H659,G659)</f>
        <v>9.84</v>
      </c>
      <c r="K659" s="299" t="s">
        <v>282</v>
      </c>
      <c r="L659" s="108">
        <v>2021</v>
      </c>
      <c r="M659" s="108">
        <v>5860</v>
      </c>
      <c r="N659" s="109" t="s">
        <v>1620</v>
      </c>
      <c r="O659" s="111" t="s">
        <v>240</v>
      </c>
      <c r="P659" s="109" t="s">
        <v>241</v>
      </c>
      <c r="Q659" s="109" t="s">
        <v>241</v>
      </c>
      <c r="R659" s="108">
        <v>2</v>
      </c>
      <c r="S659" s="111" t="s">
        <v>138</v>
      </c>
      <c r="T659" s="108">
        <v>1100503</v>
      </c>
      <c r="U659" s="108">
        <v>4210</v>
      </c>
      <c r="V659" s="108">
        <v>1656</v>
      </c>
      <c r="W659" s="108">
        <v>2</v>
      </c>
      <c r="X659" s="113">
        <v>2021</v>
      </c>
      <c r="Y659" s="113">
        <v>356</v>
      </c>
      <c r="Z659" s="113">
        <v>0</v>
      </c>
      <c r="AA659" s="114" t="s">
        <v>1649</v>
      </c>
      <c r="AB659" s="108">
        <v>1024</v>
      </c>
      <c r="AC659" s="109" t="s">
        <v>803</v>
      </c>
      <c r="AD659" s="300" t="s">
        <v>1809</v>
      </c>
      <c r="AE659" s="300" t="s">
        <v>1817</v>
      </c>
      <c r="AF659" s="301">
        <f>AE659-AD659</f>
        <v>-2</v>
      </c>
      <c r="AG659" s="302">
        <f>IF(AI659="SI", 0,J659)</f>
        <v>9.84</v>
      </c>
      <c r="AH659" s="303">
        <f>AG659*AF659</f>
        <v>-19.68</v>
      </c>
      <c r="AI659" s="304" t="s">
        <v>131</v>
      </c>
    </row>
    <row r="660" spans="1:35" x14ac:dyDescent="0.2">
      <c r="A660" s="108">
        <v>2021</v>
      </c>
      <c r="B660" s="108">
        <v>544</v>
      </c>
      <c r="C660" s="109" t="s">
        <v>1649</v>
      </c>
      <c r="D660" s="297" t="s">
        <v>1818</v>
      </c>
      <c r="E660" s="109" t="s">
        <v>1639</v>
      </c>
      <c r="F660" s="298" t="s">
        <v>1819</v>
      </c>
      <c r="G660" s="112">
        <v>25.05</v>
      </c>
      <c r="H660" s="112">
        <v>4.5199999999999996</v>
      </c>
      <c r="I660" s="107" t="s">
        <v>121</v>
      </c>
      <c r="J660" s="112">
        <f>IF(I660="SI", G660-H660,G660)</f>
        <v>20.53</v>
      </c>
      <c r="K660" s="299" t="s">
        <v>282</v>
      </c>
      <c r="L660" s="108">
        <v>2021</v>
      </c>
      <c r="M660" s="108">
        <v>5863</v>
      </c>
      <c r="N660" s="109" t="s">
        <v>1641</v>
      </c>
      <c r="O660" s="111" t="s">
        <v>240</v>
      </c>
      <c r="P660" s="109" t="s">
        <v>241</v>
      </c>
      <c r="Q660" s="109" t="s">
        <v>241</v>
      </c>
      <c r="R660" s="108">
        <v>2</v>
      </c>
      <c r="S660" s="111" t="s">
        <v>138</v>
      </c>
      <c r="T660" s="108">
        <v>1010503</v>
      </c>
      <c r="U660" s="108">
        <v>470</v>
      </c>
      <c r="V660" s="108">
        <v>1156</v>
      </c>
      <c r="W660" s="108">
        <v>2</v>
      </c>
      <c r="X660" s="113">
        <v>2021</v>
      </c>
      <c r="Y660" s="113">
        <v>230</v>
      </c>
      <c r="Z660" s="113">
        <v>0</v>
      </c>
      <c r="AA660" s="114" t="s">
        <v>1649</v>
      </c>
      <c r="AB660" s="108">
        <v>1017</v>
      </c>
      <c r="AC660" s="109" t="s">
        <v>803</v>
      </c>
      <c r="AD660" s="300" t="s">
        <v>1820</v>
      </c>
      <c r="AE660" s="300" t="s">
        <v>1817</v>
      </c>
      <c r="AF660" s="301">
        <f>AE660-AD660</f>
        <v>-3</v>
      </c>
      <c r="AG660" s="302">
        <f>IF(AI660="SI", 0,J660)</f>
        <v>20.53</v>
      </c>
      <c r="AH660" s="303">
        <f>AG660*AF660</f>
        <v>-61.59</v>
      </c>
      <c r="AI660" s="304" t="s">
        <v>131</v>
      </c>
    </row>
    <row r="661" spans="1:35" x14ac:dyDescent="0.2">
      <c r="A661" s="108">
        <v>2021</v>
      </c>
      <c r="B661" s="108">
        <v>545</v>
      </c>
      <c r="C661" s="109" t="s">
        <v>1649</v>
      </c>
      <c r="D661" s="297" t="s">
        <v>1821</v>
      </c>
      <c r="E661" s="109" t="s">
        <v>1639</v>
      </c>
      <c r="F661" s="298" t="s">
        <v>1822</v>
      </c>
      <c r="G661" s="112">
        <v>79.59</v>
      </c>
      <c r="H661" s="112">
        <v>14.35</v>
      </c>
      <c r="I661" s="107" t="s">
        <v>121</v>
      </c>
      <c r="J661" s="112">
        <f>IF(I661="SI", G661-H661,G661)</f>
        <v>65.240000000000009</v>
      </c>
      <c r="K661" s="299" t="s">
        <v>282</v>
      </c>
      <c r="L661" s="108">
        <v>2021</v>
      </c>
      <c r="M661" s="108">
        <v>5864</v>
      </c>
      <c r="N661" s="109" t="s">
        <v>1641</v>
      </c>
      <c r="O661" s="111" t="s">
        <v>240</v>
      </c>
      <c r="P661" s="109" t="s">
        <v>241</v>
      </c>
      <c r="Q661" s="109" t="s">
        <v>241</v>
      </c>
      <c r="R661" s="108">
        <v>4</v>
      </c>
      <c r="S661" s="111" t="s">
        <v>126</v>
      </c>
      <c r="T661" s="108">
        <v>1050103</v>
      </c>
      <c r="U661" s="108">
        <v>2010</v>
      </c>
      <c r="V661" s="108">
        <v>1476</v>
      </c>
      <c r="W661" s="108">
        <v>2</v>
      </c>
      <c r="X661" s="113">
        <v>2021</v>
      </c>
      <c r="Y661" s="113">
        <v>358</v>
      </c>
      <c r="Z661" s="113">
        <v>0</v>
      </c>
      <c r="AA661" s="114" t="s">
        <v>1649</v>
      </c>
      <c r="AB661" s="108">
        <v>1035</v>
      </c>
      <c r="AC661" s="109" t="s">
        <v>803</v>
      </c>
      <c r="AD661" s="300" t="s">
        <v>1820</v>
      </c>
      <c r="AE661" s="300" t="s">
        <v>1650</v>
      </c>
      <c r="AF661" s="301">
        <f>AE661-AD661</f>
        <v>-4</v>
      </c>
      <c r="AG661" s="302">
        <f>IF(AI661="SI", 0,J661)</f>
        <v>65.240000000000009</v>
      </c>
      <c r="AH661" s="303">
        <f>AG661*AF661</f>
        <v>-260.96000000000004</v>
      </c>
      <c r="AI661" s="304" t="s">
        <v>131</v>
      </c>
    </row>
    <row r="662" spans="1:35" x14ac:dyDescent="0.2">
      <c r="A662" s="108">
        <v>2021</v>
      </c>
      <c r="B662" s="108">
        <v>546</v>
      </c>
      <c r="C662" s="109" t="s">
        <v>1649</v>
      </c>
      <c r="D662" s="297" t="s">
        <v>1823</v>
      </c>
      <c r="E662" s="109" t="s">
        <v>1639</v>
      </c>
      <c r="F662" s="298" t="s">
        <v>1824</v>
      </c>
      <c r="G662" s="112">
        <v>15.82</v>
      </c>
      <c r="H662" s="112">
        <v>2.85</v>
      </c>
      <c r="I662" s="107" t="s">
        <v>121</v>
      </c>
      <c r="J662" s="112">
        <f>IF(I662="SI", G662-H662,G662)</f>
        <v>12.97</v>
      </c>
      <c r="K662" s="299" t="s">
        <v>282</v>
      </c>
      <c r="L662" s="108">
        <v>2021</v>
      </c>
      <c r="M662" s="108">
        <v>5868</v>
      </c>
      <c r="N662" s="109" t="s">
        <v>1641</v>
      </c>
      <c r="O662" s="111" t="s">
        <v>240</v>
      </c>
      <c r="P662" s="109" t="s">
        <v>241</v>
      </c>
      <c r="Q662" s="109" t="s">
        <v>241</v>
      </c>
      <c r="R662" s="108">
        <v>2</v>
      </c>
      <c r="S662" s="111" t="s">
        <v>138</v>
      </c>
      <c r="T662" s="108">
        <v>1080203</v>
      </c>
      <c r="U662" s="108">
        <v>2890</v>
      </c>
      <c r="V662" s="108">
        <v>1937</v>
      </c>
      <c r="W662" s="108">
        <v>99</v>
      </c>
      <c r="X662" s="113">
        <v>2021</v>
      </c>
      <c r="Y662" s="113">
        <v>355</v>
      </c>
      <c r="Z662" s="113">
        <v>0</v>
      </c>
      <c r="AA662" s="114" t="s">
        <v>1649</v>
      </c>
      <c r="AB662" s="108">
        <v>1023</v>
      </c>
      <c r="AC662" s="109" t="s">
        <v>803</v>
      </c>
      <c r="AD662" s="300" t="s">
        <v>1809</v>
      </c>
      <c r="AE662" s="300" t="s">
        <v>805</v>
      </c>
      <c r="AF662" s="301">
        <f>AE662-AD662</f>
        <v>-17</v>
      </c>
      <c r="AG662" s="302">
        <f>IF(AI662="SI", 0,J662)</f>
        <v>12.97</v>
      </c>
      <c r="AH662" s="303">
        <f>AG662*AF662</f>
        <v>-220.49</v>
      </c>
      <c r="AI662" s="304" t="s">
        <v>131</v>
      </c>
    </row>
    <row r="663" spans="1:35" x14ac:dyDescent="0.2">
      <c r="A663" s="108">
        <v>2021</v>
      </c>
      <c r="B663" s="108">
        <v>547</v>
      </c>
      <c r="C663" s="109" t="s">
        <v>1649</v>
      </c>
      <c r="D663" s="297" t="s">
        <v>1825</v>
      </c>
      <c r="E663" s="109" t="s">
        <v>1639</v>
      </c>
      <c r="F663" s="298" t="s">
        <v>1826</v>
      </c>
      <c r="G663" s="112">
        <v>27.99</v>
      </c>
      <c r="H663" s="112">
        <v>0</v>
      </c>
      <c r="I663" s="107" t="s">
        <v>121</v>
      </c>
      <c r="J663" s="112">
        <f>IF(I663="SI", G663-H663,G663)</f>
        <v>27.99</v>
      </c>
      <c r="K663" s="299" t="s">
        <v>282</v>
      </c>
      <c r="L663" s="108">
        <v>2021</v>
      </c>
      <c r="M663" s="108">
        <v>5862</v>
      </c>
      <c r="N663" s="109" t="s">
        <v>1641</v>
      </c>
      <c r="O663" s="111" t="s">
        <v>240</v>
      </c>
      <c r="P663" s="109" t="s">
        <v>241</v>
      </c>
      <c r="Q663" s="109" t="s">
        <v>241</v>
      </c>
      <c r="R663" s="108">
        <v>4</v>
      </c>
      <c r="S663" s="111" t="s">
        <v>126</v>
      </c>
      <c r="T663" s="108">
        <v>1040103</v>
      </c>
      <c r="U663" s="108">
        <v>1460</v>
      </c>
      <c r="V663" s="108">
        <v>1346</v>
      </c>
      <c r="W663" s="108">
        <v>2</v>
      </c>
      <c r="X663" s="113">
        <v>2021</v>
      </c>
      <c r="Y663" s="113">
        <v>359</v>
      </c>
      <c r="Z663" s="113">
        <v>0</v>
      </c>
      <c r="AA663" s="114" t="s">
        <v>797</v>
      </c>
      <c r="AB663" s="108">
        <v>1123</v>
      </c>
      <c r="AC663" s="109" t="s">
        <v>1827</v>
      </c>
      <c r="AD663" s="300" t="s">
        <v>1820</v>
      </c>
      <c r="AE663" s="300" t="s">
        <v>799</v>
      </c>
      <c r="AF663" s="301">
        <f>AE663-AD663</f>
        <v>11</v>
      </c>
      <c r="AG663" s="302">
        <f>IF(AI663="SI", 0,J663)</f>
        <v>27.99</v>
      </c>
      <c r="AH663" s="303">
        <f>AG663*AF663</f>
        <v>307.89</v>
      </c>
      <c r="AI663" s="304" t="s">
        <v>131</v>
      </c>
    </row>
    <row r="664" spans="1:35" x14ac:dyDescent="0.2">
      <c r="A664" s="108">
        <v>2021</v>
      </c>
      <c r="B664" s="108">
        <v>547</v>
      </c>
      <c r="C664" s="109" t="s">
        <v>1649</v>
      </c>
      <c r="D664" s="297" t="s">
        <v>1825</v>
      </c>
      <c r="E664" s="109" t="s">
        <v>1639</v>
      </c>
      <c r="F664" s="298" t="s">
        <v>1826</v>
      </c>
      <c r="G664" s="112">
        <v>113.16</v>
      </c>
      <c r="H664" s="112">
        <v>44.38</v>
      </c>
      <c r="I664" s="107" t="s">
        <v>121</v>
      </c>
      <c r="J664" s="112">
        <f>IF(I664="SI", G664-H664,G664)</f>
        <v>68.78</v>
      </c>
      <c r="K664" s="299" t="s">
        <v>282</v>
      </c>
      <c r="L664" s="108">
        <v>2021</v>
      </c>
      <c r="M664" s="108">
        <v>5862</v>
      </c>
      <c r="N664" s="109" t="s">
        <v>1641</v>
      </c>
      <c r="O664" s="111" t="s">
        <v>240</v>
      </c>
      <c r="P664" s="109" t="s">
        <v>241</v>
      </c>
      <c r="Q664" s="109" t="s">
        <v>241</v>
      </c>
      <c r="R664" s="108">
        <v>4</v>
      </c>
      <c r="S664" s="111" t="s">
        <v>126</v>
      </c>
      <c r="T664" s="108">
        <v>1040203</v>
      </c>
      <c r="U664" s="108">
        <v>1570</v>
      </c>
      <c r="V664" s="108">
        <v>1366</v>
      </c>
      <c r="W664" s="108">
        <v>2</v>
      </c>
      <c r="X664" s="113">
        <v>2021</v>
      </c>
      <c r="Y664" s="113">
        <v>360</v>
      </c>
      <c r="Z664" s="113">
        <v>0</v>
      </c>
      <c r="AA664" s="114" t="s">
        <v>797</v>
      </c>
      <c r="AB664" s="108">
        <v>1125</v>
      </c>
      <c r="AC664" s="109" t="s">
        <v>1827</v>
      </c>
      <c r="AD664" s="300" t="s">
        <v>1820</v>
      </c>
      <c r="AE664" s="300" t="s">
        <v>799</v>
      </c>
      <c r="AF664" s="301">
        <f>AE664-AD664</f>
        <v>11</v>
      </c>
      <c r="AG664" s="302">
        <f>IF(AI664="SI", 0,J664)</f>
        <v>68.78</v>
      </c>
      <c r="AH664" s="303">
        <f>AG664*AF664</f>
        <v>756.58</v>
      </c>
      <c r="AI664" s="304" t="s">
        <v>131</v>
      </c>
    </row>
    <row r="665" spans="1:35" x14ac:dyDescent="0.2">
      <c r="A665" s="108">
        <v>2021</v>
      </c>
      <c r="B665" s="108">
        <v>547</v>
      </c>
      <c r="C665" s="109" t="s">
        <v>1649</v>
      </c>
      <c r="D665" s="297" t="s">
        <v>1825</v>
      </c>
      <c r="E665" s="109" t="s">
        <v>1639</v>
      </c>
      <c r="F665" s="298" t="s">
        <v>1826</v>
      </c>
      <c r="G665" s="112">
        <v>270.45</v>
      </c>
      <c r="H665" s="112">
        <v>0</v>
      </c>
      <c r="I665" s="107" t="s">
        <v>121</v>
      </c>
      <c r="J665" s="112">
        <f>IF(I665="SI", G665-H665,G665)</f>
        <v>270.45</v>
      </c>
      <c r="K665" s="299" t="s">
        <v>282</v>
      </c>
      <c r="L665" s="108">
        <v>2021</v>
      </c>
      <c r="M665" s="108">
        <v>5862</v>
      </c>
      <c r="N665" s="109" t="s">
        <v>1641</v>
      </c>
      <c r="O665" s="111" t="s">
        <v>240</v>
      </c>
      <c r="P665" s="109" t="s">
        <v>241</v>
      </c>
      <c r="Q665" s="109" t="s">
        <v>241</v>
      </c>
      <c r="R665" s="108">
        <v>4</v>
      </c>
      <c r="S665" s="111" t="s">
        <v>126</v>
      </c>
      <c r="T665" s="108">
        <v>1040103</v>
      </c>
      <c r="U665" s="108">
        <v>1460</v>
      </c>
      <c r="V665" s="108">
        <v>1346</v>
      </c>
      <c r="W665" s="108">
        <v>2</v>
      </c>
      <c r="X665" s="113">
        <v>2021</v>
      </c>
      <c r="Y665" s="113">
        <v>253</v>
      </c>
      <c r="Z665" s="113">
        <v>0</v>
      </c>
      <c r="AA665" s="114" t="s">
        <v>797</v>
      </c>
      <c r="AB665" s="108">
        <v>1122</v>
      </c>
      <c r="AC665" s="109" t="s">
        <v>1827</v>
      </c>
      <c r="AD665" s="300" t="s">
        <v>1820</v>
      </c>
      <c r="AE665" s="300" t="s">
        <v>799</v>
      </c>
      <c r="AF665" s="301">
        <f>AE665-AD665</f>
        <v>11</v>
      </c>
      <c r="AG665" s="302">
        <f>IF(AI665="SI", 0,J665)</f>
        <v>270.45</v>
      </c>
      <c r="AH665" s="303">
        <f>AG665*AF665</f>
        <v>2974.95</v>
      </c>
      <c r="AI665" s="304" t="s">
        <v>131</v>
      </c>
    </row>
    <row r="666" spans="1:35" x14ac:dyDescent="0.2">
      <c r="A666" s="108">
        <v>2021</v>
      </c>
      <c r="B666" s="108">
        <v>547</v>
      </c>
      <c r="C666" s="109" t="s">
        <v>1649</v>
      </c>
      <c r="D666" s="297" t="s">
        <v>1825</v>
      </c>
      <c r="E666" s="109" t="s">
        <v>1639</v>
      </c>
      <c r="F666" s="298" t="s">
        <v>1826</v>
      </c>
      <c r="G666" s="112">
        <v>62.79</v>
      </c>
      <c r="H666" s="112">
        <v>0</v>
      </c>
      <c r="I666" s="107" t="s">
        <v>131</v>
      </c>
      <c r="J666" s="112">
        <f>IF(I666="SI", G666-H666,G666)</f>
        <v>62.79</v>
      </c>
      <c r="K666" s="299" t="s">
        <v>282</v>
      </c>
      <c r="L666" s="108">
        <v>2021</v>
      </c>
      <c r="M666" s="108">
        <v>5862</v>
      </c>
      <c r="N666" s="109" t="s">
        <v>1641</v>
      </c>
      <c r="O666" s="111" t="s">
        <v>240</v>
      </c>
      <c r="P666" s="109" t="s">
        <v>241</v>
      </c>
      <c r="Q666" s="109" t="s">
        <v>241</v>
      </c>
      <c r="R666" s="108">
        <v>4</v>
      </c>
      <c r="S666" s="111" t="s">
        <v>126</v>
      </c>
      <c r="T666" s="108">
        <v>1040103</v>
      </c>
      <c r="U666" s="108">
        <v>1460</v>
      </c>
      <c r="V666" s="108">
        <v>1346</v>
      </c>
      <c r="W666" s="108">
        <v>2</v>
      </c>
      <c r="X666" s="113">
        <v>2021</v>
      </c>
      <c r="Y666" s="113">
        <v>128</v>
      </c>
      <c r="Z666" s="113">
        <v>0</v>
      </c>
      <c r="AA666" s="114" t="s">
        <v>797</v>
      </c>
      <c r="AB666" s="108">
        <v>1121</v>
      </c>
      <c r="AC666" s="109" t="s">
        <v>1827</v>
      </c>
      <c r="AD666" s="300" t="s">
        <v>1820</v>
      </c>
      <c r="AE666" s="300" t="s">
        <v>799</v>
      </c>
      <c r="AF666" s="301">
        <f>AE666-AD666</f>
        <v>11</v>
      </c>
      <c r="AG666" s="302">
        <f>IF(AI666="SI", 0,J666)</f>
        <v>62.79</v>
      </c>
      <c r="AH666" s="303">
        <f>AG666*AF666</f>
        <v>690.68999999999994</v>
      </c>
      <c r="AI666" s="304" t="s">
        <v>131</v>
      </c>
    </row>
    <row r="667" spans="1:35" x14ac:dyDescent="0.2">
      <c r="A667" s="108">
        <v>2021</v>
      </c>
      <c r="B667" s="108">
        <v>548</v>
      </c>
      <c r="C667" s="109" t="s">
        <v>1828</v>
      </c>
      <c r="D667" s="297" t="s">
        <v>1829</v>
      </c>
      <c r="E667" s="109" t="s">
        <v>1671</v>
      </c>
      <c r="F667" s="298" t="s">
        <v>284</v>
      </c>
      <c r="G667" s="112">
        <v>366.81</v>
      </c>
      <c r="H667" s="112">
        <v>72.42</v>
      </c>
      <c r="I667" s="107" t="s">
        <v>121</v>
      </c>
      <c r="J667" s="112">
        <f>IF(I667="SI", G667-H667,G667)</f>
        <v>294.39</v>
      </c>
      <c r="K667" s="299" t="s">
        <v>645</v>
      </c>
      <c r="L667" s="108">
        <v>2021</v>
      </c>
      <c r="M667" s="108">
        <v>5510</v>
      </c>
      <c r="N667" s="109" t="s">
        <v>1539</v>
      </c>
      <c r="O667" s="111" t="s">
        <v>630</v>
      </c>
      <c r="P667" s="109" t="s">
        <v>631</v>
      </c>
      <c r="Q667" s="109" t="s">
        <v>125</v>
      </c>
      <c r="R667" s="108">
        <v>1</v>
      </c>
      <c r="S667" s="111" t="s">
        <v>166</v>
      </c>
      <c r="T667" s="108">
        <v>1010803</v>
      </c>
      <c r="U667" s="108">
        <v>800</v>
      </c>
      <c r="V667" s="108">
        <v>1053</v>
      </c>
      <c r="W667" s="108">
        <v>99</v>
      </c>
      <c r="X667" s="113">
        <v>2021</v>
      </c>
      <c r="Y667" s="113">
        <v>267</v>
      </c>
      <c r="Z667" s="113">
        <v>0</v>
      </c>
      <c r="AA667" s="114" t="s">
        <v>797</v>
      </c>
      <c r="AB667" s="108">
        <v>1150</v>
      </c>
      <c r="AC667" s="109" t="s">
        <v>798</v>
      </c>
      <c r="AD667" s="300" t="s">
        <v>1830</v>
      </c>
      <c r="AE667" s="300" t="s">
        <v>799</v>
      </c>
      <c r="AF667" s="301">
        <f>AE667-AD667</f>
        <v>32</v>
      </c>
      <c r="AG667" s="302">
        <f>IF(AI667="SI", 0,J667)</f>
        <v>294.39</v>
      </c>
      <c r="AH667" s="303">
        <f>AG667*AF667</f>
        <v>9420.48</v>
      </c>
      <c r="AI667" s="304" t="s">
        <v>131</v>
      </c>
    </row>
    <row r="668" spans="1:35" x14ac:dyDescent="0.2">
      <c r="A668" s="108">
        <v>2021</v>
      </c>
      <c r="B668" s="108">
        <v>548</v>
      </c>
      <c r="C668" s="109" t="s">
        <v>1828</v>
      </c>
      <c r="D668" s="297" t="s">
        <v>1829</v>
      </c>
      <c r="E668" s="109" t="s">
        <v>1671</v>
      </c>
      <c r="F668" s="298" t="s">
        <v>284</v>
      </c>
      <c r="G668" s="112">
        <v>34.78</v>
      </c>
      <c r="H668" s="112">
        <v>0</v>
      </c>
      <c r="I668" s="107" t="s">
        <v>131</v>
      </c>
      <c r="J668" s="112">
        <f>IF(I668="SI", G668-H668,G668)</f>
        <v>34.78</v>
      </c>
      <c r="K668" s="299" t="s">
        <v>1831</v>
      </c>
      <c r="L668" s="108">
        <v>2021</v>
      </c>
      <c r="M668" s="108">
        <v>5510</v>
      </c>
      <c r="N668" s="109" t="s">
        <v>1539</v>
      </c>
      <c r="O668" s="111" t="s">
        <v>630</v>
      </c>
      <c r="P668" s="109" t="s">
        <v>631</v>
      </c>
      <c r="Q668" s="109" t="s">
        <v>125</v>
      </c>
      <c r="R668" s="108">
        <v>1</v>
      </c>
      <c r="S668" s="111" t="s">
        <v>166</v>
      </c>
      <c r="T668" s="108">
        <v>1010203</v>
      </c>
      <c r="U668" s="108">
        <v>140</v>
      </c>
      <c r="V668" s="108">
        <v>1043</v>
      </c>
      <c r="W668" s="108">
        <v>7</v>
      </c>
      <c r="X668" s="113">
        <v>2020</v>
      </c>
      <c r="Y668" s="113">
        <v>146</v>
      </c>
      <c r="Z668" s="113">
        <v>0</v>
      </c>
      <c r="AA668" s="114" t="s">
        <v>797</v>
      </c>
      <c r="AB668" s="108">
        <v>1148</v>
      </c>
      <c r="AC668" s="109" t="s">
        <v>798</v>
      </c>
      <c r="AD668" s="300" t="s">
        <v>1830</v>
      </c>
      <c r="AE668" s="300" t="s">
        <v>799</v>
      </c>
      <c r="AF668" s="301">
        <f>AE668-AD668</f>
        <v>32</v>
      </c>
      <c r="AG668" s="302">
        <f>IF(AI668="SI", 0,J668)</f>
        <v>34.78</v>
      </c>
      <c r="AH668" s="303">
        <f>AG668*AF668</f>
        <v>1112.96</v>
      </c>
      <c r="AI668" s="304" t="s">
        <v>131</v>
      </c>
    </row>
    <row r="669" spans="1:35" x14ac:dyDescent="0.2">
      <c r="A669" s="108">
        <v>2021</v>
      </c>
      <c r="B669" s="108">
        <v>549</v>
      </c>
      <c r="C669" s="109" t="s">
        <v>1828</v>
      </c>
      <c r="D669" s="297" t="s">
        <v>1832</v>
      </c>
      <c r="E669" s="109" t="s">
        <v>1671</v>
      </c>
      <c r="F669" s="298" t="s">
        <v>284</v>
      </c>
      <c r="G669" s="112">
        <v>247.37</v>
      </c>
      <c r="H669" s="112">
        <v>0</v>
      </c>
      <c r="I669" s="107" t="s">
        <v>121</v>
      </c>
      <c r="J669" s="112">
        <f>IF(I669="SI", G669-H669,G669)</f>
        <v>247.37</v>
      </c>
      <c r="K669" s="299" t="s">
        <v>1833</v>
      </c>
      <c r="L669" s="108">
        <v>2021</v>
      </c>
      <c r="M669" s="108">
        <v>5503</v>
      </c>
      <c r="N669" s="109" t="s">
        <v>1544</v>
      </c>
      <c r="O669" s="111" t="s">
        <v>630</v>
      </c>
      <c r="P669" s="109" t="s">
        <v>631</v>
      </c>
      <c r="Q669" s="109" t="s">
        <v>125</v>
      </c>
      <c r="R669" s="108">
        <v>1</v>
      </c>
      <c r="S669" s="111" t="s">
        <v>166</v>
      </c>
      <c r="T669" s="108">
        <v>1010803</v>
      </c>
      <c r="U669" s="108">
        <v>800</v>
      </c>
      <c r="V669" s="108">
        <v>1053</v>
      </c>
      <c r="W669" s="108">
        <v>99</v>
      </c>
      <c r="X669" s="113">
        <v>2021</v>
      </c>
      <c r="Y669" s="113">
        <v>256</v>
      </c>
      <c r="Z669" s="113">
        <v>0</v>
      </c>
      <c r="AA669" s="114" t="s">
        <v>797</v>
      </c>
      <c r="AB669" s="108">
        <v>1149</v>
      </c>
      <c r="AC669" s="109" t="s">
        <v>798</v>
      </c>
      <c r="AD669" s="300" t="s">
        <v>1830</v>
      </c>
      <c r="AE669" s="300" t="s">
        <v>799</v>
      </c>
      <c r="AF669" s="301">
        <f>AE669-AD669</f>
        <v>32</v>
      </c>
      <c r="AG669" s="302">
        <f>IF(AI669="SI", 0,J669)</f>
        <v>247.37</v>
      </c>
      <c r="AH669" s="303">
        <f>AG669*AF669</f>
        <v>7915.84</v>
      </c>
      <c r="AI669" s="304" t="s">
        <v>131</v>
      </c>
    </row>
    <row r="670" spans="1:35" x14ac:dyDescent="0.2">
      <c r="A670" s="108">
        <v>2021</v>
      </c>
      <c r="B670" s="108">
        <v>549</v>
      </c>
      <c r="C670" s="109" t="s">
        <v>1828</v>
      </c>
      <c r="D670" s="297" t="s">
        <v>1832</v>
      </c>
      <c r="E670" s="109" t="s">
        <v>1671</v>
      </c>
      <c r="F670" s="298" t="s">
        <v>284</v>
      </c>
      <c r="G670" s="112">
        <v>229.31</v>
      </c>
      <c r="H670" s="112">
        <v>85.96</v>
      </c>
      <c r="I670" s="107" t="s">
        <v>121</v>
      </c>
      <c r="J670" s="112">
        <f>IF(I670="SI", G670-H670,G670)</f>
        <v>143.35000000000002</v>
      </c>
      <c r="K670" s="299" t="s">
        <v>645</v>
      </c>
      <c r="L670" s="108">
        <v>2021</v>
      </c>
      <c r="M670" s="108">
        <v>5503</v>
      </c>
      <c r="N670" s="109" t="s">
        <v>1544</v>
      </c>
      <c r="O670" s="111" t="s">
        <v>630</v>
      </c>
      <c r="P670" s="109" t="s">
        <v>631</v>
      </c>
      <c r="Q670" s="109" t="s">
        <v>125</v>
      </c>
      <c r="R670" s="108">
        <v>1</v>
      </c>
      <c r="S670" s="111" t="s">
        <v>166</v>
      </c>
      <c r="T670" s="108">
        <v>1010203</v>
      </c>
      <c r="U670" s="108">
        <v>140</v>
      </c>
      <c r="V670" s="108">
        <v>1043</v>
      </c>
      <c r="W670" s="108">
        <v>7</v>
      </c>
      <c r="X670" s="113">
        <v>2020</v>
      </c>
      <c r="Y670" s="113">
        <v>146</v>
      </c>
      <c r="Z670" s="113">
        <v>0</v>
      </c>
      <c r="AA670" s="114" t="s">
        <v>797</v>
      </c>
      <c r="AB670" s="108">
        <v>1147</v>
      </c>
      <c r="AC670" s="109" t="s">
        <v>798</v>
      </c>
      <c r="AD670" s="300" t="s">
        <v>1830</v>
      </c>
      <c r="AE670" s="300" t="s">
        <v>799</v>
      </c>
      <c r="AF670" s="301">
        <f>AE670-AD670</f>
        <v>32</v>
      </c>
      <c r="AG670" s="302">
        <f>IF(AI670="SI", 0,J670)</f>
        <v>143.35000000000002</v>
      </c>
      <c r="AH670" s="303">
        <f>AG670*AF670</f>
        <v>4587.2000000000007</v>
      </c>
      <c r="AI670" s="304" t="s">
        <v>131</v>
      </c>
    </row>
    <row r="671" spans="1:35" x14ac:dyDescent="0.2">
      <c r="A671" s="108">
        <v>2021</v>
      </c>
      <c r="B671" s="108">
        <v>550</v>
      </c>
      <c r="C671" s="109" t="s">
        <v>803</v>
      </c>
      <c r="D671" s="297" t="s">
        <v>1834</v>
      </c>
      <c r="E671" s="109" t="s">
        <v>1641</v>
      </c>
      <c r="F671" s="298" t="s">
        <v>1835</v>
      </c>
      <c r="G671" s="112">
        <v>172.02</v>
      </c>
      <c r="H671" s="112">
        <v>31.02</v>
      </c>
      <c r="I671" s="107" t="s">
        <v>121</v>
      </c>
      <c r="J671" s="112">
        <f>IF(I671="SI", G671-H671,G671)</f>
        <v>141</v>
      </c>
      <c r="K671" s="299" t="s">
        <v>1836</v>
      </c>
      <c r="L671" s="108">
        <v>2021</v>
      </c>
      <c r="M671" s="108">
        <v>5953</v>
      </c>
      <c r="N671" s="109" t="s">
        <v>1828</v>
      </c>
      <c r="O671" s="111" t="s">
        <v>541</v>
      </c>
      <c r="P671" s="109" t="s">
        <v>542</v>
      </c>
      <c r="Q671" s="109" t="s">
        <v>125</v>
      </c>
      <c r="R671" s="108">
        <v>4</v>
      </c>
      <c r="S671" s="111" t="s">
        <v>126</v>
      </c>
      <c r="T671" s="108">
        <v>1040202</v>
      </c>
      <c r="U671" s="108">
        <v>1560</v>
      </c>
      <c r="V671" s="108">
        <v>1366</v>
      </c>
      <c r="W671" s="108">
        <v>1</v>
      </c>
      <c r="X671" s="113">
        <v>2021</v>
      </c>
      <c r="Y671" s="113">
        <v>192</v>
      </c>
      <c r="Z671" s="113">
        <v>1</v>
      </c>
      <c r="AA671" s="114" t="s">
        <v>797</v>
      </c>
      <c r="AB671" s="108">
        <v>1135</v>
      </c>
      <c r="AC671" s="109" t="s">
        <v>1827</v>
      </c>
      <c r="AD671" s="300" t="s">
        <v>1626</v>
      </c>
      <c r="AE671" s="300" t="s">
        <v>799</v>
      </c>
      <c r="AF671" s="301">
        <f>AE671-AD671</f>
        <v>8</v>
      </c>
      <c r="AG671" s="302">
        <f>IF(AI671="SI", 0,J671)</f>
        <v>141</v>
      </c>
      <c r="AH671" s="303">
        <f>AG671*AF671</f>
        <v>1128</v>
      </c>
      <c r="AI671" s="304" t="s">
        <v>131</v>
      </c>
    </row>
    <row r="672" spans="1:35" x14ac:dyDescent="0.2">
      <c r="A672" s="108">
        <v>2021</v>
      </c>
      <c r="B672" s="108">
        <v>551</v>
      </c>
      <c r="C672" s="109" t="s">
        <v>803</v>
      </c>
      <c r="D672" s="297" t="s">
        <v>1837</v>
      </c>
      <c r="E672" s="109" t="s">
        <v>1641</v>
      </c>
      <c r="F672" s="298" t="s">
        <v>1838</v>
      </c>
      <c r="G672" s="112">
        <v>233.02</v>
      </c>
      <c r="H672" s="112">
        <v>42.02</v>
      </c>
      <c r="I672" s="107" t="s">
        <v>121</v>
      </c>
      <c r="J672" s="112">
        <f>IF(I672="SI", G672-H672,G672)</f>
        <v>191</v>
      </c>
      <c r="K672" s="299" t="s">
        <v>1839</v>
      </c>
      <c r="L672" s="108">
        <v>2021</v>
      </c>
      <c r="M672" s="108">
        <v>5954</v>
      </c>
      <c r="N672" s="109" t="s">
        <v>1828</v>
      </c>
      <c r="O672" s="111" t="s">
        <v>541</v>
      </c>
      <c r="P672" s="109" t="s">
        <v>542</v>
      </c>
      <c r="Q672" s="109" t="s">
        <v>125</v>
      </c>
      <c r="R672" s="108">
        <v>4</v>
      </c>
      <c r="S672" s="111" t="s">
        <v>126</v>
      </c>
      <c r="T672" s="108">
        <v>1040102</v>
      </c>
      <c r="U672" s="108">
        <v>1450</v>
      </c>
      <c r="V672" s="108">
        <v>1346</v>
      </c>
      <c r="W672" s="108">
        <v>1</v>
      </c>
      <c r="X672" s="113">
        <v>2021</v>
      </c>
      <c r="Y672" s="113">
        <v>36</v>
      </c>
      <c r="Z672" s="113">
        <v>5</v>
      </c>
      <c r="AA672" s="114" t="s">
        <v>797</v>
      </c>
      <c r="AB672" s="108">
        <v>1134</v>
      </c>
      <c r="AC672" s="109" t="s">
        <v>1827</v>
      </c>
      <c r="AD672" s="300" t="s">
        <v>1626</v>
      </c>
      <c r="AE672" s="300" t="s">
        <v>799</v>
      </c>
      <c r="AF672" s="301">
        <f>AE672-AD672</f>
        <v>8</v>
      </c>
      <c r="AG672" s="302">
        <f>IF(AI672="SI", 0,J672)</f>
        <v>191</v>
      </c>
      <c r="AH672" s="303">
        <f>AG672*AF672</f>
        <v>1528</v>
      </c>
      <c r="AI672" s="304" t="s">
        <v>131</v>
      </c>
    </row>
    <row r="673" spans="1:35" x14ac:dyDescent="0.2">
      <c r="A673" s="108">
        <v>2021</v>
      </c>
      <c r="B673" s="108">
        <v>552</v>
      </c>
      <c r="C673" s="109" t="s">
        <v>803</v>
      </c>
      <c r="D673" s="297" t="s">
        <v>1840</v>
      </c>
      <c r="E673" s="109" t="s">
        <v>1649</v>
      </c>
      <c r="F673" s="298" t="s">
        <v>718</v>
      </c>
      <c r="G673" s="112">
        <v>75.05</v>
      </c>
      <c r="H673" s="112">
        <v>13.53</v>
      </c>
      <c r="I673" s="107" t="s">
        <v>121</v>
      </c>
      <c r="J673" s="112">
        <f>IF(I673="SI", G673-H673,G673)</f>
        <v>61.519999999999996</v>
      </c>
      <c r="K673" s="299" t="s">
        <v>1841</v>
      </c>
      <c r="L673" s="108">
        <v>2021</v>
      </c>
      <c r="M673" s="108">
        <v>5941</v>
      </c>
      <c r="N673" s="109" t="s">
        <v>802</v>
      </c>
      <c r="O673" s="111" t="s">
        <v>720</v>
      </c>
      <c r="P673" s="109" t="s">
        <v>721</v>
      </c>
      <c r="Q673" s="109" t="s">
        <v>125</v>
      </c>
      <c r="R673" s="108">
        <v>4</v>
      </c>
      <c r="S673" s="111" t="s">
        <v>126</v>
      </c>
      <c r="T673" s="108">
        <v>1040102</v>
      </c>
      <c r="U673" s="108">
        <v>1450</v>
      </c>
      <c r="V673" s="108">
        <v>1346</v>
      </c>
      <c r="W673" s="108">
        <v>1</v>
      </c>
      <c r="X673" s="113">
        <v>2021</v>
      </c>
      <c r="Y673" s="113">
        <v>250</v>
      </c>
      <c r="Z673" s="113">
        <v>1</v>
      </c>
      <c r="AA673" s="114" t="s">
        <v>797</v>
      </c>
      <c r="AB673" s="108">
        <v>1136</v>
      </c>
      <c r="AC673" s="109" t="s">
        <v>1827</v>
      </c>
      <c r="AD673" s="300" t="s">
        <v>1842</v>
      </c>
      <c r="AE673" s="300" t="s">
        <v>799</v>
      </c>
      <c r="AF673" s="301">
        <f>AE673-AD673</f>
        <v>9</v>
      </c>
      <c r="AG673" s="302">
        <f>IF(AI673="SI", 0,J673)</f>
        <v>61.519999999999996</v>
      </c>
      <c r="AH673" s="303">
        <f>AG673*AF673</f>
        <v>553.67999999999995</v>
      </c>
      <c r="AI673" s="304" t="s">
        <v>131</v>
      </c>
    </row>
    <row r="674" spans="1:35" x14ac:dyDescent="0.2">
      <c r="A674" s="108">
        <v>2021</v>
      </c>
      <c r="B674" s="108">
        <v>553</v>
      </c>
      <c r="C674" s="109" t="s">
        <v>803</v>
      </c>
      <c r="D674" s="297" t="s">
        <v>1843</v>
      </c>
      <c r="E674" s="109" t="s">
        <v>1641</v>
      </c>
      <c r="F674" s="298" t="s">
        <v>1844</v>
      </c>
      <c r="G674" s="112">
        <v>201.3</v>
      </c>
      <c r="H674" s="112">
        <v>36.299999999999997</v>
      </c>
      <c r="I674" s="107" t="s">
        <v>121</v>
      </c>
      <c r="J674" s="112">
        <f>IF(I674="SI", G674-H674,G674)</f>
        <v>165</v>
      </c>
      <c r="K674" s="299" t="s">
        <v>1845</v>
      </c>
      <c r="L674" s="108">
        <v>2021</v>
      </c>
      <c r="M674" s="108">
        <v>5930</v>
      </c>
      <c r="N674" s="109" t="s">
        <v>802</v>
      </c>
      <c r="O674" s="111" t="s">
        <v>375</v>
      </c>
      <c r="P674" s="109" t="s">
        <v>376</v>
      </c>
      <c r="Q674" s="109" t="s">
        <v>125</v>
      </c>
      <c r="R674" s="108">
        <v>4</v>
      </c>
      <c r="S674" s="111" t="s">
        <v>126</v>
      </c>
      <c r="T674" s="108">
        <v>1040203</v>
      </c>
      <c r="U674" s="108">
        <v>1570</v>
      </c>
      <c r="V674" s="108">
        <v>1366</v>
      </c>
      <c r="W674" s="108">
        <v>1</v>
      </c>
      <c r="X674" s="113">
        <v>2021</v>
      </c>
      <c r="Y674" s="113">
        <v>193</v>
      </c>
      <c r="Z674" s="113">
        <v>1</v>
      </c>
      <c r="AA674" s="114" t="s">
        <v>797</v>
      </c>
      <c r="AB674" s="108">
        <v>1137</v>
      </c>
      <c r="AC674" s="109" t="s">
        <v>1827</v>
      </c>
      <c r="AD674" s="300" t="s">
        <v>1846</v>
      </c>
      <c r="AE674" s="300" t="s">
        <v>799</v>
      </c>
      <c r="AF674" s="301">
        <f>AE674-AD674</f>
        <v>10</v>
      </c>
      <c r="AG674" s="302">
        <f>IF(AI674="SI", 0,J674)</f>
        <v>165</v>
      </c>
      <c r="AH674" s="303">
        <f>AG674*AF674</f>
        <v>1650</v>
      </c>
      <c r="AI674" s="304" t="s">
        <v>131</v>
      </c>
    </row>
    <row r="675" spans="1:35" x14ac:dyDescent="0.2">
      <c r="A675" s="108">
        <v>2021</v>
      </c>
      <c r="B675" s="108">
        <v>554</v>
      </c>
      <c r="C675" s="109" t="s">
        <v>803</v>
      </c>
      <c r="D675" s="297" t="s">
        <v>1847</v>
      </c>
      <c r="E675" s="109" t="s">
        <v>1681</v>
      </c>
      <c r="F675" s="298" t="s">
        <v>536</v>
      </c>
      <c r="G675" s="112">
        <v>342.3</v>
      </c>
      <c r="H675" s="112">
        <v>61.73</v>
      </c>
      <c r="I675" s="107" t="s">
        <v>121</v>
      </c>
      <c r="J675" s="112">
        <f>IF(I675="SI", G675-H675,G675)</f>
        <v>280.57</v>
      </c>
      <c r="K675" s="299" t="s">
        <v>537</v>
      </c>
      <c r="L675" s="108">
        <v>2021</v>
      </c>
      <c r="M675" s="108">
        <v>5957</v>
      </c>
      <c r="N675" s="109" t="s">
        <v>1828</v>
      </c>
      <c r="O675" s="111" t="s">
        <v>445</v>
      </c>
      <c r="P675" s="109" t="s">
        <v>446</v>
      </c>
      <c r="Q675" s="109" t="s">
        <v>125</v>
      </c>
      <c r="R675" s="108">
        <v>2</v>
      </c>
      <c r="S675" s="111" t="s">
        <v>138</v>
      </c>
      <c r="T675" s="108">
        <v>1080203</v>
      </c>
      <c r="U675" s="108">
        <v>2890</v>
      </c>
      <c r="V675" s="108">
        <v>1938</v>
      </c>
      <c r="W675" s="108">
        <v>99</v>
      </c>
      <c r="X675" s="113">
        <v>2021</v>
      </c>
      <c r="Y675" s="113">
        <v>63</v>
      </c>
      <c r="Z675" s="113">
        <v>0</v>
      </c>
      <c r="AA675" s="114" t="s">
        <v>797</v>
      </c>
      <c r="AB675" s="108">
        <v>1166</v>
      </c>
      <c r="AC675" s="109" t="s">
        <v>798</v>
      </c>
      <c r="AD675" s="300" t="s">
        <v>797</v>
      </c>
      <c r="AE675" s="300" t="s">
        <v>799</v>
      </c>
      <c r="AF675" s="301">
        <f>AE675-AD675</f>
        <v>7</v>
      </c>
      <c r="AG675" s="302">
        <f>IF(AI675="SI", 0,J675)</f>
        <v>280.57</v>
      </c>
      <c r="AH675" s="303">
        <f>AG675*AF675</f>
        <v>1963.99</v>
      </c>
      <c r="AI675" s="304" t="s">
        <v>131</v>
      </c>
    </row>
    <row r="676" spans="1:35" x14ac:dyDescent="0.2">
      <c r="A676" s="108">
        <v>2021</v>
      </c>
      <c r="B676" s="108">
        <v>555</v>
      </c>
      <c r="C676" s="109" t="s">
        <v>803</v>
      </c>
      <c r="D676" s="297" t="s">
        <v>1848</v>
      </c>
      <c r="E676" s="109" t="s">
        <v>1641</v>
      </c>
      <c r="F676" s="298" t="s">
        <v>1849</v>
      </c>
      <c r="G676" s="112">
        <v>4.42</v>
      </c>
      <c r="H676" s="112">
        <v>0.4</v>
      </c>
      <c r="I676" s="107" t="s">
        <v>121</v>
      </c>
      <c r="J676" s="112">
        <f>IF(I676="SI", G676-H676,G676)</f>
        <v>4.0199999999999996</v>
      </c>
      <c r="K676" s="299" t="s">
        <v>603</v>
      </c>
      <c r="L676" s="108">
        <v>2021</v>
      </c>
      <c r="M676" s="108">
        <v>5929</v>
      </c>
      <c r="N676" s="109" t="s">
        <v>802</v>
      </c>
      <c r="O676" s="111" t="s">
        <v>598</v>
      </c>
      <c r="P676" s="109" t="s">
        <v>599</v>
      </c>
      <c r="Q676" s="109" t="s">
        <v>125</v>
      </c>
      <c r="R676" s="108">
        <v>4</v>
      </c>
      <c r="S676" s="111" t="s">
        <v>126</v>
      </c>
      <c r="T676" s="108">
        <v>1040203</v>
      </c>
      <c r="U676" s="108">
        <v>1570</v>
      </c>
      <c r="V676" s="108">
        <v>1366</v>
      </c>
      <c r="W676" s="108">
        <v>2</v>
      </c>
      <c r="X676" s="113">
        <v>2021</v>
      </c>
      <c r="Y676" s="113">
        <v>79</v>
      </c>
      <c r="Z676" s="113">
        <v>0</v>
      </c>
      <c r="AA676" s="114" t="s">
        <v>797</v>
      </c>
      <c r="AB676" s="108">
        <v>1128</v>
      </c>
      <c r="AC676" s="109" t="s">
        <v>1827</v>
      </c>
      <c r="AD676" s="300" t="s">
        <v>1846</v>
      </c>
      <c r="AE676" s="300" t="s">
        <v>799</v>
      </c>
      <c r="AF676" s="301">
        <f>AE676-AD676</f>
        <v>10</v>
      </c>
      <c r="AG676" s="302">
        <f>IF(AI676="SI", 0,J676)</f>
        <v>4.0199999999999996</v>
      </c>
      <c r="AH676" s="303">
        <f>AG676*AF676</f>
        <v>40.199999999999996</v>
      </c>
      <c r="AI676" s="304" t="s">
        <v>131</v>
      </c>
    </row>
    <row r="677" spans="1:35" x14ac:dyDescent="0.2">
      <c r="A677" s="108">
        <v>2021</v>
      </c>
      <c r="B677" s="108">
        <v>556</v>
      </c>
      <c r="C677" s="109" t="s">
        <v>803</v>
      </c>
      <c r="D677" s="297" t="s">
        <v>1850</v>
      </c>
      <c r="E677" s="109" t="s">
        <v>1641</v>
      </c>
      <c r="F677" s="298" t="s">
        <v>1851</v>
      </c>
      <c r="G677" s="112">
        <v>4.41</v>
      </c>
      <c r="H677" s="112">
        <v>0.4</v>
      </c>
      <c r="I677" s="107" t="s">
        <v>121</v>
      </c>
      <c r="J677" s="112">
        <f>IF(I677="SI", G677-H677,G677)</f>
        <v>4.01</v>
      </c>
      <c r="K677" s="299" t="s">
        <v>603</v>
      </c>
      <c r="L677" s="108">
        <v>2021</v>
      </c>
      <c r="M677" s="108">
        <v>5926</v>
      </c>
      <c r="N677" s="109" t="s">
        <v>802</v>
      </c>
      <c r="O677" s="111" t="s">
        <v>598</v>
      </c>
      <c r="P677" s="109" t="s">
        <v>599</v>
      </c>
      <c r="Q677" s="109" t="s">
        <v>125</v>
      </c>
      <c r="R677" s="108">
        <v>4</v>
      </c>
      <c r="S677" s="111" t="s">
        <v>126</v>
      </c>
      <c r="T677" s="108">
        <v>1040203</v>
      </c>
      <c r="U677" s="108">
        <v>1570</v>
      </c>
      <c r="V677" s="108">
        <v>1366</v>
      </c>
      <c r="W677" s="108">
        <v>2</v>
      </c>
      <c r="X677" s="113">
        <v>2021</v>
      </c>
      <c r="Y677" s="113">
        <v>79</v>
      </c>
      <c r="Z677" s="113">
        <v>0</v>
      </c>
      <c r="AA677" s="114" t="s">
        <v>797</v>
      </c>
      <c r="AB677" s="108">
        <v>1128</v>
      </c>
      <c r="AC677" s="109" t="s">
        <v>1827</v>
      </c>
      <c r="AD677" s="300" t="s">
        <v>1846</v>
      </c>
      <c r="AE677" s="300" t="s">
        <v>799</v>
      </c>
      <c r="AF677" s="301">
        <f>AE677-AD677</f>
        <v>10</v>
      </c>
      <c r="AG677" s="302">
        <f>IF(AI677="SI", 0,J677)</f>
        <v>4.01</v>
      </c>
      <c r="AH677" s="303">
        <f>AG677*AF677</f>
        <v>40.099999999999994</v>
      </c>
      <c r="AI677" s="304" t="s">
        <v>131</v>
      </c>
    </row>
    <row r="678" spans="1:35" x14ac:dyDescent="0.2">
      <c r="A678" s="108">
        <v>2021</v>
      </c>
      <c r="B678" s="108">
        <v>557</v>
      </c>
      <c r="C678" s="109" t="s">
        <v>803</v>
      </c>
      <c r="D678" s="297" t="s">
        <v>1852</v>
      </c>
      <c r="E678" s="109" t="s">
        <v>1641</v>
      </c>
      <c r="F678" s="298" t="s">
        <v>1853</v>
      </c>
      <c r="G678" s="112">
        <v>4.43</v>
      </c>
      <c r="H678" s="112">
        <v>0.4</v>
      </c>
      <c r="I678" s="107" t="s">
        <v>121</v>
      </c>
      <c r="J678" s="112">
        <f>IF(I678="SI", G678-H678,G678)</f>
        <v>4.0299999999999994</v>
      </c>
      <c r="K678" s="299" t="s">
        <v>603</v>
      </c>
      <c r="L678" s="108">
        <v>2021</v>
      </c>
      <c r="M678" s="108">
        <v>5921</v>
      </c>
      <c r="N678" s="109" t="s">
        <v>802</v>
      </c>
      <c r="O678" s="111" t="s">
        <v>598</v>
      </c>
      <c r="P678" s="109" t="s">
        <v>599</v>
      </c>
      <c r="Q678" s="109" t="s">
        <v>125</v>
      </c>
      <c r="R678" s="108">
        <v>4</v>
      </c>
      <c r="S678" s="111" t="s">
        <v>126</v>
      </c>
      <c r="T678" s="108">
        <v>1040203</v>
      </c>
      <c r="U678" s="108">
        <v>1570</v>
      </c>
      <c r="V678" s="108">
        <v>1366</v>
      </c>
      <c r="W678" s="108">
        <v>2</v>
      </c>
      <c r="X678" s="113">
        <v>2021</v>
      </c>
      <c r="Y678" s="113">
        <v>79</v>
      </c>
      <c r="Z678" s="113">
        <v>0</v>
      </c>
      <c r="AA678" s="114" t="s">
        <v>797</v>
      </c>
      <c r="AB678" s="108">
        <v>1128</v>
      </c>
      <c r="AC678" s="109" t="s">
        <v>1827</v>
      </c>
      <c r="AD678" s="300" t="s">
        <v>1846</v>
      </c>
      <c r="AE678" s="300" t="s">
        <v>799</v>
      </c>
      <c r="AF678" s="301">
        <f>AE678-AD678</f>
        <v>10</v>
      </c>
      <c r="AG678" s="302">
        <f>IF(AI678="SI", 0,J678)</f>
        <v>4.0299999999999994</v>
      </c>
      <c r="AH678" s="303">
        <f>AG678*AF678</f>
        <v>40.299999999999997</v>
      </c>
      <c r="AI678" s="304" t="s">
        <v>131</v>
      </c>
    </row>
    <row r="679" spans="1:35" x14ac:dyDescent="0.2">
      <c r="A679" s="108">
        <v>2021</v>
      </c>
      <c r="B679" s="108">
        <v>558</v>
      </c>
      <c r="C679" s="109" t="s">
        <v>803</v>
      </c>
      <c r="D679" s="297" t="s">
        <v>1854</v>
      </c>
      <c r="E679" s="109" t="s">
        <v>1641</v>
      </c>
      <c r="F679" s="298" t="s">
        <v>1855</v>
      </c>
      <c r="G679" s="112">
        <v>-0.67</v>
      </c>
      <c r="H679" s="112">
        <v>-0.06</v>
      </c>
      <c r="I679" s="107" t="s">
        <v>121</v>
      </c>
      <c r="J679" s="112">
        <f>IF(I679="SI", G679-H679,G679)</f>
        <v>-0.6100000000000001</v>
      </c>
      <c r="K679" s="299" t="s">
        <v>603</v>
      </c>
      <c r="L679" s="108">
        <v>2021</v>
      </c>
      <c r="M679" s="108">
        <v>5922</v>
      </c>
      <c r="N679" s="109" t="s">
        <v>802</v>
      </c>
      <c r="O679" s="111" t="s">
        <v>598</v>
      </c>
      <c r="P679" s="109" t="s">
        <v>599</v>
      </c>
      <c r="Q679" s="109" t="s">
        <v>125</v>
      </c>
      <c r="R679" s="108">
        <v>4</v>
      </c>
      <c r="S679" s="111" t="s">
        <v>126</v>
      </c>
      <c r="T679" s="108">
        <v>1040203</v>
      </c>
      <c r="U679" s="108">
        <v>1570</v>
      </c>
      <c r="V679" s="108">
        <v>1366</v>
      </c>
      <c r="W679" s="108">
        <v>2</v>
      </c>
      <c r="X679" s="113">
        <v>2021</v>
      </c>
      <c r="Y679" s="113">
        <v>79</v>
      </c>
      <c r="Z679" s="113">
        <v>0</v>
      </c>
      <c r="AA679" s="114" t="s">
        <v>797</v>
      </c>
      <c r="AB679" s="108">
        <v>1128</v>
      </c>
      <c r="AC679" s="109" t="s">
        <v>1827</v>
      </c>
      <c r="AD679" s="300" t="s">
        <v>1846</v>
      </c>
      <c r="AE679" s="300" t="s">
        <v>799</v>
      </c>
      <c r="AF679" s="301">
        <f>AE679-AD679</f>
        <v>10</v>
      </c>
      <c r="AG679" s="302">
        <f>IF(AI679="SI", 0,J679)</f>
        <v>-0.6100000000000001</v>
      </c>
      <c r="AH679" s="303">
        <f>AG679*AF679</f>
        <v>-6.1000000000000014</v>
      </c>
      <c r="AI679" s="304" t="s">
        <v>131</v>
      </c>
    </row>
    <row r="680" spans="1:35" x14ac:dyDescent="0.2">
      <c r="A680" s="108">
        <v>2021</v>
      </c>
      <c r="B680" s="108">
        <v>559</v>
      </c>
      <c r="C680" s="109" t="s">
        <v>803</v>
      </c>
      <c r="D680" s="297" t="s">
        <v>1856</v>
      </c>
      <c r="E680" s="109" t="s">
        <v>1639</v>
      </c>
      <c r="F680" s="298" t="s">
        <v>1857</v>
      </c>
      <c r="G680" s="112">
        <v>117.4</v>
      </c>
      <c r="H680" s="112">
        <v>21.17</v>
      </c>
      <c r="I680" s="107" t="s">
        <v>121</v>
      </c>
      <c r="J680" s="112">
        <f>IF(I680="SI", G680-H680,G680)</f>
        <v>96.23</v>
      </c>
      <c r="K680" s="299" t="s">
        <v>282</v>
      </c>
      <c r="L680" s="108">
        <v>2021</v>
      </c>
      <c r="M680" s="108">
        <v>5866</v>
      </c>
      <c r="N680" s="109" t="s">
        <v>1641</v>
      </c>
      <c r="O680" s="111" t="s">
        <v>240</v>
      </c>
      <c r="P680" s="109" t="s">
        <v>241</v>
      </c>
      <c r="Q680" s="109" t="s">
        <v>241</v>
      </c>
      <c r="R680" s="108">
        <v>4</v>
      </c>
      <c r="S680" s="111" t="s">
        <v>126</v>
      </c>
      <c r="T680" s="108">
        <v>1050103</v>
      </c>
      <c r="U680" s="108">
        <v>2010</v>
      </c>
      <c r="V680" s="108">
        <v>1476</v>
      </c>
      <c r="W680" s="108">
        <v>2</v>
      </c>
      <c r="X680" s="113">
        <v>2021</v>
      </c>
      <c r="Y680" s="113">
        <v>358</v>
      </c>
      <c r="Z680" s="113">
        <v>0</v>
      </c>
      <c r="AA680" s="114" t="s">
        <v>797</v>
      </c>
      <c r="AB680" s="108">
        <v>1126</v>
      </c>
      <c r="AC680" s="109" t="s">
        <v>1827</v>
      </c>
      <c r="AD680" s="300" t="s">
        <v>1809</v>
      </c>
      <c r="AE680" s="300" t="s">
        <v>799</v>
      </c>
      <c r="AF680" s="301">
        <f>AE680-AD680</f>
        <v>12</v>
      </c>
      <c r="AG680" s="302">
        <f>IF(AI680="SI", 0,J680)</f>
        <v>96.23</v>
      </c>
      <c r="AH680" s="303">
        <f>AG680*AF680</f>
        <v>1154.76</v>
      </c>
      <c r="AI680" s="304" t="s">
        <v>131</v>
      </c>
    </row>
    <row r="681" spans="1:35" x14ac:dyDescent="0.2">
      <c r="A681" s="108">
        <v>2021</v>
      </c>
      <c r="B681" s="108">
        <v>560</v>
      </c>
      <c r="C681" s="109" t="s">
        <v>803</v>
      </c>
      <c r="D681" s="297" t="s">
        <v>1858</v>
      </c>
      <c r="E681" s="109" t="s">
        <v>1639</v>
      </c>
      <c r="F681" s="298" t="s">
        <v>1859</v>
      </c>
      <c r="G681" s="112">
        <v>25.52</v>
      </c>
      <c r="H681" s="112">
        <v>4.5999999999999996</v>
      </c>
      <c r="I681" s="107" t="s">
        <v>121</v>
      </c>
      <c r="J681" s="112">
        <f>IF(I681="SI", G681-H681,G681)</f>
        <v>20.92</v>
      </c>
      <c r="K681" s="299" t="s">
        <v>282</v>
      </c>
      <c r="L681" s="108">
        <v>2021</v>
      </c>
      <c r="M681" s="108">
        <v>5867</v>
      </c>
      <c r="N681" s="109" t="s">
        <v>1641</v>
      </c>
      <c r="O681" s="111" t="s">
        <v>240</v>
      </c>
      <c r="P681" s="109" t="s">
        <v>241</v>
      </c>
      <c r="Q681" s="109" t="s">
        <v>241</v>
      </c>
      <c r="R681" s="108">
        <v>4</v>
      </c>
      <c r="S681" s="111" t="s">
        <v>126</v>
      </c>
      <c r="T681" s="108">
        <v>1050103</v>
      </c>
      <c r="U681" s="108">
        <v>2010</v>
      </c>
      <c r="V681" s="108">
        <v>1476</v>
      </c>
      <c r="W681" s="108">
        <v>2</v>
      </c>
      <c r="X681" s="113">
        <v>2021</v>
      </c>
      <c r="Y681" s="113">
        <v>358</v>
      </c>
      <c r="Z681" s="113">
        <v>0</v>
      </c>
      <c r="AA681" s="114" t="s">
        <v>797</v>
      </c>
      <c r="AB681" s="108">
        <v>1126</v>
      </c>
      <c r="AC681" s="109" t="s">
        <v>1827</v>
      </c>
      <c r="AD681" s="300" t="s">
        <v>1809</v>
      </c>
      <c r="AE681" s="300" t="s">
        <v>799</v>
      </c>
      <c r="AF681" s="301">
        <f>AE681-AD681</f>
        <v>12</v>
      </c>
      <c r="AG681" s="302">
        <f>IF(AI681="SI", 0,J681)</f>
        <v>20.92</v>
      </c>
      <c r="AH681" s="303">
        <f>AG681*AF681</f>
        <v>251.04000000000002</v>
      </c>
      <c r="AI681" s="304" t="s">
        <v>131</v>
      </c>
    </row>
    <row r="682" spans="1:35" x14ac:dyDescent="0.2">
      <c r="A682" s="108">
        <v>2021</v>
      </c>
      <c r="B682" s="108">
        <v>561</v>
      </c>
      <c r="C682" s="109" t="s">
        <v>1830</v>
      </c>
      <c r="D682" s="297" t="s">
        <v>1860</v>
      </c>
      <c r="E682" s="109" t="s">
        <v>1641</v>
      </c>
      <c r="F682" s="298" t="s">
        <v>1861</v>
      </c>
      <c r="G682" s="112">
        <v>131.11000000000001</v>
      </c>
      <c r="H682" s="112">
        <v>11.85</v>
      </c>
      <c r="I682" s="107" t="s">
        <v>121</v>
      </c>
      <c r="J682" s="112">
        <f>IF(I682="SI", G682-H682,G682)</f>
        <v>119.26000000000002</v>
      </c>
      <c r="K682" s="299" t="s">
        <v>1862</v>
      </c>
      <c r="L682" s="108">
        <v>2021</v>
      </c>
      <c r="M682" s="108">
        <v>5923</v>
      </c>
      <c r="N682" s="109" t="s">
        <v>802</v>
      </c>
      <c r="O682" s="111" t="s">
        <v>598</v>
      </c>
      <c r="P682" s="109" t="s">
        <v>599</v>
      </c>
      <c r="Q682" s="109" t="s">
        <v>125</v>
      </c>
      <c r="R682" s="108">
        <v>2</v>
      </c>
      <c r="S682" s="111" t="s">
        <v>138</v>
      </c>
      <c r="T682" s="108">
        <v>1060203</v>
      </c>
      <c r="U682" s="108">
        <v>2340</v>
      </c>
      <c r="V682" s="108">
        <v>1829</v>
      </c>
      <c r="W682" s="108">
        <v>2</v>
      </c>
      <c r="X682" s="113">
        <v>2021</v>
      </c>
      <c r="Y682" s="113">
        <v>261</v>
      </c>
      <c r="Z682" s="113">
        <v>0</v>
      </c>
      <c r="AA682" s="114" t="s">
        <v>797</v>
      </c>
      <c r="AB682" s="108">
        <v>1171</v>
      </c>
      <c r="AC682" s="109" t="s">
        <v>798</v>
      </c>
      <c r="AD682" s="300" t="s">
        <v>1846</v>
      </c>
      <c r="AE682" s="300" t="s">
        <v>799</v>
      </c>
      <c r="AF682" s="301">
        <f>AE682-AD682</f>
        <v>10</v>
      </c>
      <c r="AG682" s="302">
        <f>IF(AI682="SI", 0,J682)</f>
        <v>119.26000000000002</v>
      </c>
      <c r="AH682" s="303">
        <f>AG682*AF682</f>
        <v>1192.6000000000001</v>
      </c>
      <c r="AI682" s="304" t="s">
        <v>131</v>
      </c>
    </row>
    <row r="683" spans="1:35" x14ac:dyDescent="0.2">
      <c r="A683" s="108">
        <v>2021</v>
      </c>
      <c r="B683" s="108">
        <v>562</v>
      </c>
      <c r="C683" s="109" t="s">
        <v>1830</v>
      </c>
      <c r="D683" s="297" t="s">
        <v>1863</v>
      </c>
      <c r="E683" s="109" t="s">
        <v>1641</v>
      </c>
      <c r="F683" s="298" t="s">
        <v>1864</v>
      </c>
      <c r="G683" s="112">
        <v>15.39</v>
      </c>
      <c r="H683" s="112">
        <v>3.41</v>
      </c>
      <c r="I683" s="107" t="s">
        <v>121</v>
      </c>
      <c r="J683" s="112">
        <f>IF(I683="SI", G683-H683,G683)</f>
        <v>11.98</v>
      </c>
      <c r="K683" s="299" t="s">
        <v>603</v>
      </c>
      <c r="L683" s="108">
        <v>2021</v>
      </c>
      <c r="M683" s="108">
        <v>5925</v>
      </c>
      <c r="N683" s="109" t="s">
        <v>802</v>
      </c>
      <c r="O683" s="111" t="s">
        <v>598</v>
      </c>
      <c r="P683" s="109" t="s">
        <v>599</v>
      </c>
      <c r="Q683" s="109" t="s">
        <v>125</v>
      </c>
      <c r="R683" s="108">
        <v>4</v>
      </c>
      <c r="S683" s="111" t="s">
        <v>126</v>
      </c>
      <c r="T683" s="108">
        <v>1040203</v>
      </c>
      <c r="U683" s="108">
        <v>1570</v>
      </c>
      <c r="V683" s="108">
        <v>1366</v>
      </c>
      <c r="W683" s="108">
        <v>2</v>
      </c>
      <c r="X683" s="113">
        <v>2021</v>
      </c>
      <c r="Y683" s="113">
        <v>79</v>
      </c>
      <c r="Z683" s="113">
        <v>0</v>
      </c>
      <c r="AA683" s="114" t="s">
        <v>797</v>
      </c>
      <c r="AB683" s="108">
        <v>1128</v>
      </c>
      <c r="AC683" s="109" t="s">
        <v>1827</v>
      </c>
      <c r="AD683" s="300" t="s">
        <v>1846</v>
      </c>
      <c r="AE683" s="300" t="s">
        <v>799</v>
      </c>
      <c r="AF683" s="301">
        <f>AE683-AD683</f>
        <v>10</v>
      </c>
      <c r="AG683" s="302">
        <f>IF(AI683="SI", 0,J683)</f>
        <v>11.98</v>
      </c>
      <c r="AH683" s="303">
        <f>AG683*AF683</f>
        <v>119.80000000000001</v>
      </c>
      <c r="AI683" s="304" t="s">
        <v>131</v>
      </c>
    </row>
    <row r="684" spans="1:35" x14ac:dyDescent="0.2">
      <c r="A684" s="108">
        <v>2021</v>
      </c>
      <c r="B684" s="108">
        <v>562</v>
      </c>
      <c r="C684" s="109" t="s">
        <v>1830</v>
      </c>
      <c r="D684" s="297" t="s">
        <v>1863</v>
      </c>
      <c r="E684" s="109" t="s">
        <v>1641</v>
      </c>
      <c r="F684" s="298" t="s">
        <v>1864</v>
      </c>
      <c r="G684" s="112">
        <v>22.07</v>
      </c>
      <c r="H684" s="112">
        <v>0</v>
      </c>
      <c r="I684" s="107" t="s">
        <v>131</v>
      </c>
      <c r="J684" s="112">
        <f>IF(I684="SI", G684-H684,G684)</f>
        <v>22.07</v>
      </c>
      <c r="K684" s="299" t="s">
        <v>603</v>
      </c>
      <c r="L684" s="108">
        <v>2021</v>
      </c>
      <c r="M684" s="108">
        <v>5925</v>
      </c>
      <c r="N684" s="109" t="s">
        <v>802</v>
      </c>
      <c r="O684" s="111" t="s">
        <v>598</v>
      </c>
      <c r="P684" s="109" t="s">
        <v>599</v>
      </c>
      <c r="Q684" s="109" t="s">
        <v>125</v>
      </c>
      <c r="R684" s="108">
        <v>4</v>
      </c>
      <c r="S684" s="111" t="s">
        <v>126</v>
      </c>
      <c r="T684" s="108">
        <v>1040103</v>
      </c>
      <c r="U684" s="108">
        <v>1460</v>
      </c>
      <c r="V684" s="108">
        <v>1346</v>
      </c>
      <c r="W684" s="108">
        <v>2</v>
      </c>
      <c r="X684" s="113">
        <v>2021</v>
      </c>
      <c r="Y684" s="113">
        <v>78</v>
      </c>
      <c r="Z684" s="113">
        <v>0</v>
      </c>
      <c r="AA684" s="114" t="s">
        <v>797</v>
      </c>
      <c r="AB684" s="108">
        <v>1133</v>
      </c>
      <c r="AC684" s="109" t="s">
        <v>1827</v>
      </c>
      <c r="AD684" s="300" t="s">
        <v>1846</v>
      </c>
      <c r="AE684" s="300" t="s">
        <v>799</v>
      </c>
      <c r="AF684" s="301">
        <f>AE684-AD684</f>
        <v>10</v>
      </c>
      <c r="AG684" s="302">
        <f>IF(AI684="SI", 0,J684)</f>
        <v>22.07</v>
      </c>
      <c r="AH684" s="303">
        <f>AG684*AF684</f>
        <v>220.7</v>
      </c>
      <c r="AI684" s="304" t="s">
        <v>131</v>
      </c>
    </row>
    <row r="685" spans="1:35" x14ac:dyDescent="0.2">
      <c r="A685" s="108">
        <v>2021</v>
      </c>
      <c r="B685" s="108">
        <v>563</v>
      </c>
      <c r="C685" s="109" t="s">
        <v>1830</v>
      </c>
      <c r="D685" s="297" t="s">
        <v>1865</v>
      </c>
      <c r="E685" s="109" t="s">
        <v>1641</v>
      </c>
      <c r="F685" s="298" t="s">
        <v>1853</v>
      </c>
      <c r="G685" s="112">
        <v>13.42</v>
      </c>
      <c r="H685" s="112">
        <v>1.22</v>
      </c>
      <c r="I685" s="107" t="s">
        <v>121</v>
      </c>
      <c r="J685" s="112">
        <f>IF(I685="SI", G685-H685,G685)</f>
        <v>12.2</v>
      </c>
      <c r="K685" s="299" t="s">
        <v>603</v>
      </c>
      <c r="L685" s="108">
        <v>2021</v>
      </c>
      <c r="M685" s="108">
        <v>5928</v>
      </c>
      <c r="N685" s="109" t="s">
        <v>802</v>
      </c>
      <c r="O685" s="111" t="s">
        <v>598</v>
      </c>
      <c r="P685" s="109" t="s">
        <v>599</v>
      </c>
      <c r="Q685" s="109" t="s">
        <v>125</v>
      </c>
      <c r="R685" s="108">
        <v>4</v>
      </c>
      <c r="S685" s="111" t="s">
        <v>126</v>
      </c>
      <c r="T685" s="108">
        <v>1040103</v>
      </c>
      <c r="U685" s="108">
        <v>1460</v>
      </c>
      <c r="V685" s="108">
        <v>1346</v>
      </c>
      <c r="W685" s="108">
        <v>2</v>
      </c>
      <c r="X685" s="113">
        <v>2021</v>
      </c>
      <c r="Y685" s="113">
        <v>78</v>
      </c>
      <c r="Z685" s="113">
        <v>0</v>
      </c>
      <c r="AA685" s="114" t="s">
        <v>797</v>
      </c>
      <c r="AB685" s="108">
        <v>1127</v>
      </c>
      <c r="AC685" s="109" t="s">
        <v>1827</v>
      </c>
      <c r="AD685" s="300" t="s">
        <v>1846</v>
      </c>
      <c r="AE685" s="300" t="s">
        <v>799</v>
      </c>
      <c r="AF685" s="301">
        <f>AE685-AD685</f>
        <v>10</v>
      </c>
      <c r="AG685" s="302">
        <f>IF(AI685="SI", 0,J685)</f>
        <v>12.2</v>
      </c>
      <c r="AH685" s="303">
        <f>AG685*AF685</f>
        <v>122</v>
      </c>
      <c r="AI685" s="304" t="s">
        <v>131</v>
      </c>
    </row>
    <row r="686" spans="1:35" x14ac:dyDescent="0.2">
      <c r="A686" s="108">
        <v>2021</v>
      </c>
      <c r="B686" s="108">
        <v>564</v>
      </c>
      <c r="C686" s="109" t="s">
        <v>1830</v>
      </c>
      <c r="D686" s="297" t="s">
        <v>1866</v>
      </c>
      <c r="E686" s="109" t="s">
        <v>1641</v>
      </c>
      <c r="F686" s="298" t="s">
        <v>1864</v>
      </c>
      <c r="G686" s="112">
        <v>85.86</v>
      </c>
      <c r="H686" s="112">
        <v>7.81</v>
      </c>
      <c r="I686" s="107" t="s">
        <v>121</v>
      </c>
      <c r="J686" s="112">
        <f>IF(I686="SI", G686-H686,G686)</f>
        <v>78.05</v>
      </c>
      <c r="K686" s="299" t="s">
        <v>1862</v>
      </c>
      <c r="L686" s="108">
        <v>2021</v>
      </c>
      <c r="M686" s="108">
        <v>5927</v>
      </c>
      <c r="N686" s="109" t="s">
        <v>802</v>
      </c>
      <c r="O686" s="111" t="s">
        <v>598</v>
      </c>
      <c r="P686" s="109" t="s">
        <v>599</v>
      </c>
      <c r="Q686" s="109" t="s">
        <v>125</v>
      </c>
      <c r="R686" s="108">
        <v>2</v>
      </c>
      <c r="S686" s="111" t="s">
        <v>138</v>
      </c>
      <c r="T686" s="108">
        <v>1060203</v>
      </c>
      <c r="U686" s="108">
        <v>2340</v>
      </c>
      <c r="V686" s="108">
        <v>1829</v>
      </c>
      <c r="W686" s="108">
        <v>2</v>
      </c>
      <c r="X686" s="113">
        <v>2021</v>
      </c>
      <c r="Y686" s="113">
        <v>261</v>
      </c>
      <c r="Z686" s="113">
        <v>0</v>
      </c>
      <c r="AA686" s="114" t="s">
        <v>797</v>
      </c>
      <c r="AB686" s="108">
        <v>1171</v>
      </c>
      <c r="AC686" s="109" t="s">
        <v>798</v>
      </c>
      <c r="AD686" s="300" t="s">
        <v>1846</v>
      </c>
      <c r="AE686" s="300" t="s">
        <v>799</v>
      </c>
      <c r="AF686" s="301">
        <f>AE686-AD686</f>
        <v>10</v>
      </c>
      <c r="AG686" s="302">
        <f>IF(AI686="SI", 0,J686)</f>
        <v>78.05</v>
      </c>
      <c r="AH686" s="303">
        <f>AG686*AF686</f>
        <v>780.5</v>
      </c>
      <c r="AI686" s="304" t="s">
        <v>131</v>
      </c>
    </row>
    <row r="687" spans="1:35" x14ac:dyDescent="0.2">
      <c r="A687" s="108">
        <v>2021</v>
      </c>
      <c r="B687" s="108">
        <v>565</v>
      </c>
      <c r="C687" s="109" t="s">
        <v>1867</v>
      </c>
      <c r="D687" s="297" t="s">
        <v>1868</v>
      </c>
      <c r="E687" s="109" t="s">
        <v>1683</v>
      </c>
      <c r="F687" s="298" t="s">
        <v>1466</v>
      </c>
      <c r="G687" s="112">
        <v>854</v>
      </c>
      <c r="H687" s="112">
        <v>154</v>
      </c>
      <c r="I687" s="107" t="s">
        <v>121</v>
      </c>
      <c r="J687" s="112">
        <f>IF(I687="SI", G687-H687,G687)</f>
        <v>700</v>
      </c>
      <c r="K687" s="299" t="s">
        <v>1119</v>
      </c>
      <c r="L687" s="108">
        <v>2021</v>
      </c>
      <c r="M687" s="108">
        <v>6054</v>
      </c>
      <c r="N687" s="109" t="s">
        <v>805</v>
      </c>
      <c r="O687" s="111" t="s">
        <v>1121</v>
      </c>
      <c r="P687" s="109" t="s">
        <v>1122</v>
      </c>
      <c r="Q687" s="109" t="s">
        <v>125</v>
      </c>
      <c r="R687" s="108">
        <v>1</v>
      </c>
      <c r="S687" s="111" t="s">
        <v>166</v>
      </c>
      <c r="T687" s="108">
        <v>1010203</v>
      </c>
      <c r="U687" s="108">
        <v>140</v>
      </c>
      <c r="V687" s="108">
        <v>1043</v>
      </c>
      <c r="W687" s="108">
        <v>6</v>
      </c>
      <c r="X687" s="113">
        <v>2021</v>
      </c>
      <c r="Y687" s="113">
        <v>102</v>
      </c>
      <c r="Z687" s="113">
        <v>0</v>
      </c>
      <c r="AA687" s="114" t="s">
        <v>797</v>
      </c>
      <c r="AB687" s="108">
        <v>1140</v>
      </c>
      <c r="AC687" s="109" t="s">
        <v>798</v>
      </c>
      <c r="AD687" s="300" t="s">
        <v>1869</v>
      </c>
      <c r="AE687" s="300" t="s">
        <v>799</v>
      </c>
      <c r="AF687" s="301">
        <f>AE687-AD687</f>
        <v>3</v>
      </c>
      <c r="AG687" s="302">
        <f>IF(AI687="SI", 0,J687)</f>
        <v>700</v>
      </c>
      <c r="AH687" s="303">
        <f>AG687*AF687</f>
        <v>2100</v>
      </c>
      <c r="AI687" s="304" t="s">
        <v>131</v>
      </c>
    </row>
    <row r="688" spans="1:35" x14ac:dyDescent="0.2">
      <c r="A688" s="108">
        <v>2021</v>
      </c>
      <c r="B688" s="108">
        <v>566</v>
      </c>
      <c r="C688" s="109" t="s">
        <v>1867</v>
      </c>
      <c r="D688" s="297" t="s">
        <v>1870</v>
      </c>
      <c r="E688" s="109" t="s">
        <v>1683</v>
      </c>
      <c r="F688" s="298" t="s">
        <v>1871</v>
      </c>
      <c r="G688" s="112">
        <v>204</v>
      </c>
      <c r="H688" s="112">
        <v>0</v>
      </c>
      <c r="I688" s="107" t="s">
        <v>131</v>
      </c>
      <c r="J688" s="112">
        <f>IF(I688="SI", G688-H688,G688)</f>
        <v>204</v>
      </c>
      <c r="K688" s="299" t="s">
        <v>1872</v>
      </c>
      <c r="L688" s="108">
        <v>2021</v>
      </c>
      <c r="M688" s="108">
        <v>6055</v>
      </c>
      <c r="N688" s="109" t="s">
        <v>805</v>
      </c>
      <c r="O688" s="111" t="s">
        <v>571</v>
      </c>
      <c r="P688" s="109" t="s">
        <v>572</v>
      </c>
      <c r="Q688" s="109" t="s">
        <v>125</v>
      </c>
      <c r="R688" s="108">
        <v>1</v>
      </c>
      <c r="S688" s="111" t="s">
        <v>166</v>
      </c>
      <c r="T688" s="108">
        <v>1010202</v>
      </c>
      <c r="U688" s="108">
        <v>130</v>
      </c>
      <c r="V688" s="108">
        <v>1043</v>
      </c>
      <c r="W688" s="108">
        <v>1</v>
      </c>
      <c r="X688" s="113">
        <v>2021</v>
      </c>
      <c r="Y688" s="113">
        <v>241</v>
      </c>
      <c r="Z688" s="113">
        <v>1</v>
      </c>
      <c r="AA688" s="114" t="s">
        <v>797</v>
      </c>
      <c r="AB688" s="108">
        <v>1152</v>
      </c>
      <c r="AC688" s="109" t="s">
        <v>798</v>
      </c>
      <c r="AD688" s="300" t="s">
        <v>1873</v>
      </c>
      <c r="AE688" s="300" t="s">
        <v>799</v>
      </c>
      <c r="AF688" s="301">
        <f>AE688-AD688</f>
        <v>2</v>
      </c>
      <c r="AG688" s="302">
        <f>IF(AI688="SI", 0,J688)</f>
        <v>204</v>
      </c>
      <c r="AH688" s="303">
        <f>AG688*AF688</f>
        <v>408</v>
      </c>
      <c r="AI688" s="304" t="s">
        <v>131</v>
      </c>
    </row>
    <row r="689" spans="1:35" x14ac:dyDescent="0.2">
      <c r="A689" s="108">
        <v>2021</v>
      </c>
      <c r="B689" s="108">
        <v>567</v>
      </c>
      <c r="C689" s="109" t="s">
        <v>1867</v>
      </c>
      <c r="D689" s="297" t="s">
        <v>1874</v>
      </c>
      <c r="E689" s="109" t="s">
        <v>805</v>
      </c>
      <c r="F689" s="298" t="s">
        <v>1875</v>
      </c>
      <c r="G689" s="112">
        <v>122</v>
      </c>
      <c r="H689" s="112">
        <v>22</v>
      </c>
      <c r="I689" s="107" t="s">
        <v>121</v>
      </c>
      <c r="J689" s="112">
        <f>IF(I689="SI", G689-H689,G689)</f>
        <v>100</v>
      </c>
      <c r="K689" s="299" t="s">
        <v>1876</v>
      </c>
      <c r="L689" s="108">
        <v>2021</v>
      </c>
      <c r="M689" s="108">
        <v>6053</v>
      </c>
      <c r="N689" s="109" t="s">
        <v>805</v>
      </c>
      <c r="O689" s="111" t="s">
        <v>1877</v>
      </c>
      <c r="P689" s="109" t="s">
        <v>1878</v>
      </c>
      <c r="Q689" s="109" t="s">
        <v>1878</v>
      </c>
      <c r="R689" s="108">
        <v>2</v>
      </c>
      <c r="S689" s="111" t="s">
        <v>138</v>
      </c>
      <c r="T689" s="108">
        <v>1010502</v>
      </c>
      <c r="U689" s="108">
        <v>460</v>
      </c>
      <c r="V689" s="108">
        <v>1156</v>
      </c>
      <c r="W689" s="108">
        <v>1</v>
      </c>
      <c r="X689" s="113">
        <v>2021</v>
      </c>
      <c r="Y689" s="113">
        <v>168</v>
      </c>
      <c r="Z689" s="113">
        <v>11</v>
      </c>
      <c r="AA689" s="114" t="s">
        <v>797</v>
      </c>
      <c r="AB689" s="108">
        <v>1160</v>
      </c>
      <c r="AC689" s="109" t="s">
        <v>798</v>
      </c>
      <c r="AD689" s="300" t="s">
        <v>1879</v>
      </c>
      <c r="AE689" s="300" t="s">
        <v>799</v>
      </c>
      <c r="AF689" s="301">
        <f>AE689-AD689</f>
        <v>-1</v>
      </c>
      <c r="AG689" s="302">
        <f>IF(AI689="SI", 0,J689)</f>
        <v>100</v>
      </c>
      <c r="AH689" s="303">
        <f>AG689*AF689</f>
        <v>-100</v>
      </c>
      <c r="AI689" s="304" t="s">
        <v>131</v>
      </c>
    </row>
    <row r="690" spans="1:35" x14ac:dyDescent="0.2">
      <c r="A690" s="108">
        <v>2021</v>
      </c>
      <c r="B690" s="108">
        <v>568</v>
      </c>
      <c r="C690" s="109" t="s">
        <v>1867</v>
      </c>
      <c r="D690" s="297" t="s">
        <v>1880</v>
      </c>
      <c r="E690" s="109" t="s">
        <v>1830</v>
      </c>
      <c r="F690" s="298" t="s">
        <v>1881</v>
      </c>
      <c r="G690" s="112">
        <v>960.86</v>
      </c>
      <c r="H690" s="112">
        <v>0</v>
      </c>
      <c r="I690" s="107" t="s">
        <v>131</v>
      </c>
      <c r="J690" s="112">
        <f>IF(I690="SI", G690-H690,G690)</f>
        <v>960.86</v>
      </c>
      <c r="K690" s="299" t="s">
        <v>1882</v>
      </c>
      <c r="L690" s="108">
        <v>2021</v>
      </c>
      <c r="M690" s="108">
        <v>6056</v>
      </c>
      <c r="N690" s="109" t="s">
        <v>805</v>
      </c>
      <c r="O690" s="111" t="s">
        <v>1883</v>
      </c>
      <c r="P690" s="109" t="s">
        <v>1884</v>
      </c>
      <c r="Q690" s="109" t="s">
        <v>125</v>
      </c>
      <c r="R690" s="108">
        <v>4</v>
      </c>
      <c r="S690" s="111" t="s">
        <v>126</v>
      </c>
      <c r="T690" s="108">
        <v>1050102</v>
      </c>
      <c r="U690" s="108">
        <v>2000</v>
      </c>
      <c r="V690" s="108">
        <v>1480</v>
      </c>
      <c r="W690" s="108">
        <v>99</v>
      </c>
      <c r="X690" s="113">
        <v>2021</v>
      </c>
      <c r="Y690" s="113">
        <v>259</v>
      </c>
      <c r="Z690" s="113">
        <v>0</v>
      </c>
      <c r="AA690" s="114" t="s">
        <v>797</v>
      </c>
      <c r="AB690" s="108">
        <v>1116</v>
      </c>
      <c r="AC690" s="109" t="s">
        <v>1827</v>
      </c>
      <c r="AD690" s="300" t="s">
        <v>1873</v>
      </c>
      <c r="AE690" s="300" t="s">
        <v>799</v>
      </c>
      <c r="AF690" s="301">
        <f>AE690-AD690</f>
        <v>2</v>
      </c>
      <c r="AG690" s="302">
        <f>IF(AI690="SI", 0,J690)</f>
        <v>960.86</v>
      </c>
      <c r="AH690" s="303">
        <f>AG690*AF690</f>
        <v>1921.72</v>
      </c>
      <c r="AI690" s="304" t="s">
        <v>131</v>
      </c>
    </row>
    <row r="691" spans="1:35" ht="120" x14ac:dyDescent="0.2">
      <c r="A691" s="108">
        <v>2021</v>
      </c>
      <c r="B691" s="108">
        <v>569</v>
      </c>
      <c r="C691" s="109" t="s">
        <v>1867</v>
      </c>
      <c r="D691" s="297" t="s">
        <v>1885</v>
      </c>
      <c r="E691" s="109" t="s">
        <v>1649</v>
      </c>
      <c r="F691" s="305" t="s">
        <v>1886</v>
      </c>
      <c r="G691" s="112">
        <v>199.99</v>
      </c>
      <c r="H691" s="112">
        <v>36.06</v>
      </c>
      <c r="I691" s="107" t="s">
        <v>121</v>
      </c>
      <c r="J691" s="112">
        <f>IF(I691="SI", G691-H691,G691)</f>
        <v>163.93</v>
      </c>
      <c r="K691" s="299" t="s">
        <v>1623</v>
      </c>
      <c r="L691" s="108">
        <v>2021</v>
      </c>
      <c r="M691" s="108">
        <v>6098</v>
      </c>
      <c r="N691" s="109" t="s">
        <v>1867</v>
      </c>
      <c r="O691" s="111" t="s">
        <v>1887</v>
      </c>
      <c r="P691" s="109" t="s">
        <v>1888</v>
      </c>
      <c r="Q691" s="109" t="s">
        <v>1888</v>
      </c>
      <c r="R691" s="108">
        <v>3</v>
      </c>
      <c r="S691" s="111" t="s">
        <v>176</v>
      </c>
      <c r="T691" s="108">
        <v>1070203</v>
      </c>
      <c r="U691" s="108">
        <v>2670</v>
      </c>
      <c r="V691" s="108">
        <v>1852</v>
      </c>
      <c r="W691" s="108">
        <v>99</v>
      </c>
      <c r="X691" s="113">
        <v>2021</v>
      </c>
      <c r="Y691" s="113">
        <v>207</v>
      </c>
      <c r="Z691" s="113">
        <v>0</v>
      </c>
      <c r="AA691" s="114" t="s">
        <v>1626</v>
      </c>
      <c r="AB691" s="108">
        <v>1154</v>
      </c>
      <c r="AC691" s="109" t="s">
        <v>798</v>
      </c>
      <c r="AD691" s="300" t="s">
        <v>1889</v>
      </c>
      <c r="AE691" s="300" t="s">
        <v>799</v>
      </c>
      <c r="AF691" s="301">
        <f>AE691-AD691</f>
        <v>-2</v>
      </c>
      <c r="AG691" s="302">
        <f>IF(AI691="SI", 0,J691)</f>
        <v>163.93</v>
      </c>
      <c r="AH691" s="303">
        <f>AG691*AF691</f>
        <v>-327.86</v>
      </c>
      <c r="AI691" s="304" t="s">
        <v>131</v>
      </c>
    </row>
    <row r="692" spans="1:35" ht="48" x14ac:dyDescent="0.2">
      <c r="A692" s="108">
        <v>2021</v>
      </c>
      <c r="B692" s="108">
        <v>570</v>
      </c>
      <c r="C692" s="109" t="s">
        <v>1867</v>
      </c>
      <c r="D692" s="297" t="s">
        <v>1890</v>
      </c>
      <c r="E692" s="109" t="s">
        <v>1702</v>
      </c>
      <c r="F692" s="305" t="s">
        <v>1891</v>
      </c>
      <c r="G692" s="112">
        <v>847.9</v>
      </c>
      <c r="H692" s="112">
        <v>152.9</v>
      </c>
      <c r="I692" s="107" t="s">
        <v>121</v>
      </c>
      <c r="J692" s="112">
        <f>IF(I692="SI", G692-H692,G692)</f>
        <v>695</v>
      </c>
      <c r="K692" s="299" t="s">
        <v>1892</v>
      </c>
      <c r="L692" s="108">
        <v>2021</v>
      </c>
      <c r="M692" s="108">
        <v>6091</v>
      </c>
      <c r="N692" s="109" t="s">
        <v>1867</v>
      </c>
      <c r="O692" s="111" t="s">
        <v>1893</v>
      </c>
      <c r="P692" s="109" t="s">
        <v>1894</v>
      </c>
      <c r="Q692" s="109" t="s">
        <v>1895</v>
      </c>
      <c r="R692" s="108">
        <v>2</v>
      </c>
      <c r="S692" s="111" t="s">
        <v>138</v>
      </c>
      <c r="T692" s="108">
        <v>1080103</v>
      </c>
      <c r="U692" s="108">
        <v>2780</v>
      </c>
      <c r="V692" s="108">
        <v>1934</v>
      </c>
      <c r="W692" s="108">
        <v>99</v>
      </c>
      <c r="X692" s="113">
        <v>2020</v>
      </c>
      <c r="Y692" s="113">
        <v>284</v>
      </c>
      <c r="Z692" s="113">
        <v>0</v>
      </c>
      <c r="AA692" s="114" t="s">
        <v>797</v>
      </c>
      <c r="AB692" s="108">
        <v>1163</v>
      </c>
      <c r="AC692" s="109" t="s">
        <v>798</v>
      </c>
      <c r="AD692" s="300" t="s">
        <v>1879</v>
      </c>
      <c r="AE692" s="300" t="s">
        <v>799</v>
      </c>
      <c r="AF692" s="301">
        <f>AE692-AD692</f>
        <v>-1</v>
      </c>
      <c r="AG692" s="302">
        <f>IF(AI692="SI", 0,J692)</f>
        <v>695</v>
      </c>
      <c r="AH692" s="303">
        <f>AG692*AF692</f>
        <v>-695</v>
      </c>
      <c r="AI692" s="304" t="s">
        <v>131</v>
      </c>
    </row>
    <row r="693" spans="1:35" ht="96" x14ac:dyDescent="0.2">
      <c r="A693" s="108">
        <v>2021</v>
      </c>
      <c r="B693" s="108">
        <v>571</v>
      </c>
      <c r="C693" s="109" t="s">
        <v>1867</v>
      </c>
      <c r="D693" s="297" t="s">
        <v>1896</v>
      </c>
      <c r="E693" s="109" t="s">
        <v>1702</v>
      </c>
      <c r="F693" s="305" t="s">
        <v>1897</v>
      </c>
      <c r="G693" s="112">
        <v>324.97000000000003</v>
      </c>
      <c r="H693" s="112">
        <v>58.6</v>
      </c>
      <c r="I693" s="107" t="s">
        <v>121</v>
      </c>
      <c r="J693" s="112">
        <f>IF(I693="SI", G693-H693,G693)</f>
        <v>266.37</v>
      </c>
      <c r="K693" s="299" t="s">
        <v>1898</v>
      </c>
      <c r="L693" s="108">
        <v>2021</v>
      </c>
      <c r="M693" s="108">
        <v>6090</v>
      </c>
      <c r="N693" s="109" t="s">
        <v>1867</v>
      </c>
      <c r="O693" s="111" t="s">
        <v>1893</v>
      </c>
      <c r="P693" s="109" t="s">
        <v>1894</v>
      </c>
      <c r="Q693" s="109" t="s">
        <v>1895</v>
      </c>
      <c r="R693" s="108">
        <v>2</v>
      </c>
      <c r="S693" s="111" t="s">
        <v>138</v>
      </c>
      <c r="T693" s="108">
        <v>1010503</v>
      </c>
      <c r="U693" s="108">
        <v>470</v>
      </c>
      <c r="V693" s="108">
        <v>1156</v>
      </c>
      <c r="W693" s="108">
        <v>1</v>
      </c>
      <c r="X693" s="113">
        <v>2021</v>
      </c>
      <c r="Y693" s="113">
        <v>44</v>
      </c>
      <c r="Z693" s="113">
        <v>9</v>
      </c>
      <c r="AA693" s="114" t="s">
        <v>797</v>
      </c>
      <c r="AB693" s="108">
        <v>1161</v>
      </c>
      <c r="AC693" s="109" t="s">
        <v>798</v>
      </c>
      <c r="AD693" s="300" t="s">
        <v>1879</v>
      </c>
      <c r="AE693" s="300" t="s">
        <v>799</v>
      </c>
      <c r="AF693" s="301">
        <f>AE693-AD693</f>
        <v>-1</v>
      </c>
      <c r="AG693" s="302">
        <f>IF(AI693="SI", 0,J693)</f>
        <v>266.37</v>
      </c>
      <c r="AH693" s="303">
        <f>AG693*AF693</f>
        <v>-266.37</v>
      </c>
      <c r="AI693" s="304" t="s">
        <v>131</v>
      </c>
    </row>
    <row r="694" spans="1:35" ht="72" x14ac:dyDescent="0.2">
      <c r="A694" s="108">
        <v>2021</v>
      </c>
      <c r="B694" s="108">
        <v>572</v>
      </c>
      <c r="C694" s="109" t="s">
        <v>1867</v>
      </c>
      <c r="D694" s="297" t="s">
        <v>1707</v>
      </c>
      <c r="E694" s="109" t="s">
        <v>1702</v>
      </c>
      <c r="F694" s="305" t="s">
        <v>1899</v>
      </c>
      <c r="G694" s="112">
        <v>499.96</v>
      </c>
      <c r="H694" s="112">
        <v>90.16</v>
      </c>
      <c r="I694" s="107" t="s">
        <v>121</v>
      </c>
      <c r="J694" s="112">
        <f>IF(I694="SI", G694-H694,G694)</f>
        <v>409.79999999999995</v>
      </c>
      <c r="K694" s="299" t="s">
        <v>1900</v>
      </c>
      <c r="L694" s="108">
        <v>2021</v>
      </c>
      <c r="M694" s="108">
        <v>6092</v>
      </c>
      <c r="N694" s="109" t="s">
        <v>1867</v>
      </c>
      <c r="O694" s="111" t="s">
        <v>1893</v>
      </c>
      <c r="P694" s="109" t="s">
        <v>1894</v>
      </c>
      <c r="Q694" s="109" t="s">
        <v>1895</v>
      </c>
      <c r="R694" s="108">
        <v>2</v>
      </c>
      <c r="S694" s="111" t="s">
        <v>138</v>
      </c>
      <c r="T694" s="108">
        <v>1080103</v>
      </c>
      <c r="U694" s="108">
        <v>2780</v>
      </c>
      <c r="V694" s="108">
        <v>1928</v>
      </c>
      <c r="W694" s="108">
        <v>2</v>
      </c>
      <c r="X694" s="113">
        <v>2021</v>
      </c>
      <c r="Y694" s="113">
        <v>52</v>
      </c>
      <c r="Z694" s="113">
        <v>1</v>
      </c>
      <c r="AA694" s="114" t="s">
        <v>797</v>
      </c>
      <c r="AB694" s="108">
        <v>1162</v>
      </c>
      <c r="AC694" s="109" t="s">
        <v>798</v>
      </c>
      <c r="AD694" s="300" t="s">
        <v>1879</v>
      </c>
      <c r="AE694" s="300" t="s">
        <v>799</v>
      </c>
      <c r="AF694" s="301">
        <f>AE694-AD694</f>
        <v>-1</v>
      </c>
      <c r="AG694" s="302">
        <f>IF(AI694="SI", 0,J694)</f>
        <v>409.79999999999995</v>
      </c>
      <c r="AH694" s="303">
        <f>AG694*AF694</f>
        <v>-409.79999999999995</v>
      </c>
      <c r="AI694" s="304" t="s">
        <v>131</v>
      </c>
    </row>
    <row r="695" spans="1:35" ht="156" x14ac:dyDescent="0.2">
      <c r="A695" s="108">
        <v>2021</v>
      </c>
      <c r="B695" s="108">
        <v>573</v>
      </c>
      <c r="C695" s="109" t="s">
        <v>1867</v>
      </c>
      <c r="D695" s="297" t="s">
        <v>1901</v>
      </c>
      <c r="E695" s="109" t="s">
        <v>805</v>
      </c>
      <c r="F695" s="305" t="s">
        <v>1902</v>
      </c>
      <c r="G695" s="112">
        <v>1756.02</v>
      </c>
      <c r="H695" s="112">
        <v>0</v>
      </c>
      <c r="I695" s="107" t="s">
        <v>131</v>
      </c>
      <c r="J695" s="112">
        <f>IF(I695="SI", G695-H695,G695)</f>
        <v>1756.02</v>
      </c>
      <c r="K695" s="299" t="s">
        <v>1903</v>
      </c>
      <c r="L695" s="108">
        <v>2021</v>
      </c>
      <c r="M695" s="108">
        <v>6089</v>
      </c>
      <c r="N695" s="109" t="s">
        <v>1867</v>
      </c>
      <c r="O695" s="111" t="s">
        <v>1041</v>
      </c>
      <c r="P695" s="109" t="s">
        <v>1042</v>
      </c>
      <c r="Q695" s="109" t="s">
        <v>1043</v>
      </c>
      <c r="R695" s="108">
        <v>3</v>
      </c>
      <c r="S695" s="111" t="s">
        <v>176</v>
      </c>
      <c r="T695" s="108">
        <v>1010203</v>
      </c>
      <c r="U695" s="108">
        <v>140</v>
      </c>
      <c r="V695" s="108">
        <v>1068</v>
      </c>
      <c r="W695" s="108">
        <v>99</v>
      </c>
      <c r="X695" s="113">
        <v>2021</v>
      </c>
      <c r="Y695" s="113">
        <v>258</v>
      </c>
      <c r="Z695" s="113">
        <v>0</v>
      </c>
      <c r="AA695" s="114" t="s">
        <v>1817</v>
      </c>
      <c r="AB695" s="108">
        <v>1060</v>
      </c>
      <c r="AC695" s="109" t="s">
        <v>1817</v>
      </c>
      <c r="AD695" s="300" t="s">
        <v>1889</v>
      </c>
      <c r="AE695" s="300" t="s">
        <v>1804</v>
      </c>
      <c r="AF695" s="301">
        <f>AE695-AD695</f>
        <v>-15</v>
      </c>
      <c r="AG695" s="302">
        <f>IF(AI695="SI", 0,J695)</f>
        <v>1756.02</v>
      </c>
      <c r="AH695" s="303">
        <f>AG695*AF695</f>
        <v>-26340.3</v>
      </c>
      <c r="AI695" s="304" t="s">
        <v>131</v>
      </c>
    </row>
    <row r="696" spans="1:35" ht="84" x14ac:dyDescent="0.2">
      <c r="A696" s="108">
        <v>2021</v>
      </c>
      <c r="B696" s="108">
        <v>574</v>
      </c>
      <c r="C696" s="109" t="s">
        <v>1867</v>
      </c>
      <c r="D696" s="297" t="s">
        <v>1904</v>
      </c>
      <c r="E696" s="109" t="s">
        <v>1683</v>
      </c>
      <c r="F696" s="305" t="s">
        <v>1905</v>
      </c>
      <c r="G696" s="112">
        <v>270.39999999999998</v>
      </c>
      <c r="H696" s="112">
        <v>10.4</v>
      </c>
      <c r="I696" s="107" t="s">
        <v>121</v>
      </c>
      <c r="J696" s="112">
        <f>IF(I696="SI", G696-H696,G696)</f>
        <v>260</v>
      </c>
      <c r="K696" s="299" t="s">
        <v>122</v>
      </c>
      <c r="L696" s="108">
        <v>2021</v>
      </c>
      <c r="M696" s="108">
        <v>6088</v>
      </c>
      <c r="N696" s="109" t="s">
        <v>1867</v>
      </c>
      <c r="O696" s="111" t="s">
        <v>123</v>
      </c>
      <c r="P696" s="109" t="s">
        <v>124</v>
      </c>
      <c r="Q696" s="109" t="s">
        <v>1906</v>
      </c>
      <c r="R696" s="108">
        <v>4</v>
      </c>
      <c r="S696" s="111" t="s">
        <v>126</v>
      </c>
      <c r="T696" s="108">
        <v>1010203</v>
      </c>
      <c r="U696" s="108">
        <v>140</v>
      </c>
      <c r="V696" s="108">
        <v>1066</v>
      </c>
      <c r="W696" s="108">
        <v>99</v>
      </c>
      <c r="X696" s="113">
        <v>2021</v>
      </c>
      <c r="Y696" s="113">
        <v>242</v>
      </c>
      <c r="Z696" s="113">
        <v>0</v>
      </c>
      <c r="AA696" s="114" t="s">
        <v>797</v>
      </c>
      <c r="AB696" s="108">
        <v>1108</v>
      </c>
      <c r="AC696" s="109" t="s">
        <v>1827</v>
      </c>
      <c r="AD696" s="300" t="s">
        <v>1889</v>
      </c>
      <c r="AE696" s="300" t="s">
        <v>799</v>
      </c>
      <c r="AF696" s="301">
        <f>AE696-AD696</f>
        <v>-2</v>
      </c>
      <c r="AG696" s="302">
        <f>IF(AI696="SI", 0,J696)</f>
        <v>260</v>
      </c>
      <c r="AH696" s="303">
        <f>AG696*AF696</f>
        <v>-520</v>
      </c>
      <c r="AI696" s="304" t="s">
        <v>131</v>
      </c>
    </row>
    <row r="697" spans="1:35" x14ac:dyDescent="0.2">
      <c r="A697" s="108">
        <v>2021</v>
      </c>
      <c r="B697" s="108">
        <v>575</v>
      </c>
      <c r="C697" s="109" t="s">
        <v>1712</v>
      </c>
      <c r="D697" s="297" t="s">
        <v>1907</v>
      </c>
      <c r="E697" s="109" t="s">
        <v>1683</v>
      </c>
      <c r="F697" s="305" t="s">
        <v>510</v>
      </c>
      <c r="G697" s="112">
        <v>282.06</v>
      </c>
      <c r="H697" s="112">
        <v>50.86</v>
      </c>
      <c r="I697" s="107" t="s">
        <v>121</v>
      </c>
      <c r="J697" s="112">
        <f>IF(I697="SI", G697-H697,G697)</f>
        <v>231.2</v>
      </c>
      <c r="K697" s="299" t="s">
        <v>511</v>
      </c>
      <c r="L697" s="108">
        <v>2021</v>
      </c>
      <c r="M697" s="108">
        <v>6145</v>
      </c>
      <c r="N697" s="109" t="s">
        <v>1730</v>
      </c>
      <c r="O697" s="111" t="s">
        <v>164</v>
      </c>
      <c r="P697" s="109" t="s">
        <v>165</v>
      </c>
      <c r="Q697" s="109" t="s">
        <v>125</v>
      </c>
      <c r="R697" s="108">
        <v>1</v>
      </c>
      <c r="S697" s="111" t="s">
        <v>166</v>
      </c>
      <c r="T697" s="108">
        <v>1010203</v>
      </c>
      <c r="U697" s="108">
        <v>140</v>
      </c>
      <c r="V697" s="108">
        <v>1043</v>
      </c>
      <c r="W697" s="108">
        <v>1</v>
      </c>
      <c r="X697" s="113">
        <v>2021</v>
      </c>
      <c r="Y697" s="113">
        <v>343</v>
      </c>
      <c r="Z697" s="113">
        <v>0</v>
      </c>
      <c r="AA697" s="114" t="s">
        <v>797</v>
      </c>
      <c r="AB697" s="108">
        <v>1143</v>
      </c>
      <c r="AC697" s="109" t="s">
        <v>798</v>
      </c>
      <c r="AD697" s="300" t="s">
        <v>1908</v>
      </c>
      <c r="AE697" s="300" t="s">
        <v>799</v>
      </c>
      <c r="AF697" s="301">
        <f>AE697-AD697</f>
        <v>-3</v>
      </c>
      <c r="AG697" s="302">
        <f>IF(AI697="SI", 0,J697)</f>
        <v>231.2</v>
      </c>
      <c r="AH697" s="303">
        <f>AG697*AF697</f>
        <v>-693.59999999999991</v>
      </c>
      <c r="AI697" s="304" t="s">
        <v>131</v>
      </c>
    </row>
    <row r="698" spans="1:35" ht="120" x14ac:dyDescent="0.2">
      <c r="A698" s="108">
        <v>2021</v>
      </c>
      <c r="B698" s="108">
        <v>576</v>
      </c>
      <c r="C698" s="109" t="s">
        <v>1712</v>
      </c>
      <c r="D698" s="297" t="s">
        <v>1909</v>
      </c>
      <c r="E698" s="109" t="s">
        <v>1683</v>
      </c>
      <c r="F698" s="305" t="s">
        <v>1910</v>
      </c>
      <c r="G698" s="112">
        <v>485.56</v>
      </c>
      <c r="H698" s="112">
        <v>87.56</v>
      </c>
      <c r="I698" s="107" t="s">
        <v>121</v>
      </c>
      <c r="J698" s="112">
        <f>IF(I698="SI", G698-H698,G698)</f>
        <v>398</v>
      </c>
      <c r="K698" s="299" t="s">
        <v>1911</v>
      </c>
      <c r="L698" s="108">
        <v>2021</v>
      </c>
      <c r="M698" s="108">
        <v>6153</v>
      </c>
      <c r="N698" s="109" t="s">
        <v>1730</v>
      </c>
      <c r="O698" s="111" t="s">
        <v>164</v>
      </c>
      <c r="P698" s="109" t="s">
        <v>165</v>
      </c>
      <c r="Q698" s="109" t="s">
        <v>125</v>
      </c>
      <c r="R698" s="108">
        <v>3</v>
      </c>
      <c r="S698" s="111" t="s">
        <v>176</v>
      </c>
      <c r="T698" s="108">
        <v>1010703</v>
      </c>
      <c r="U698" s="108">
        <v>690</v>
      </c>
      <c r="V698" s="108">
        <v>1204</v>
      </c>
      <c r="W698" s="108">
        <v>99</v>
      </c>
      <c r="X698" s="113">
        <v>2021</v>
      </c>
      <c r="Y698" s="113">
        <v>216</v>
      </c>
      <c r="Z698" s="113">
        <v>0</v>
      </c>
      <c r="AA698" s="114" t="s">
        <v>1626</v>
      </c>
      <c r="AB698" s="108">
        <v>1155</v>
      </c>
      <c r="AC698" s="109" t="s">
        <v>798</v>
      </c>
      <c r="AD698" s="300" t="s">
        <v>1908</v>
      </c>
      <c r="AE698" s="300" t="s">
        <v>799</v>
      </c>
      <c r="AF698" s="301">
        <f>AE698-AD698</f>
        <v>-3</v>
      </c>
      <c r="AG698" s="302">
        <f>IF(AI698="SI", 0,J698)</f>
        <v>398</v>
      </c>
      <c r="AH698" s="303">
        <f>AG698*AF698</f>
        <v>-1194</v>
      </c>
      <c r="AI698" s="304" t="s">
        <v>131</v>
      </c>
    </row>
    <row r="699" spans="1:35" x14ac:dyDescent="0.2">
      <c r="A699" s="108">
        <v>2021</v>
      </c>
      <c r="B699" s="108">
        <v>577</v>
      </c>
      <c r="C699" s="109" t="s">
        <v>1712</v>
      </c>
      <c r="D699" s="297" t="s">
        <v>1912</v>
      </c>
      <c r="E699" s="109" t="s">
        <v>1683</v>
      </c>
      <c r="F699" s="305" t="s">
        <v>510</v>
      </c>
      <c r="G699" s="112">
        <v>219.6</v>
      </c>
      <c r="H699" s="112">
        <v>39.6</v>
      </c>
      <c r="I699" s="107" t="s">
        <v>121</v>
      </c>
      <c r="J699" s="112">
        <f>IF(I699="SI", G699-H699,G699)</f>
        <v>180</v>
      </c>
      <c r="K699" s="299" t="s">
        <v>511</v>
      </c>
      <c r="L699" s="108">
        <v>2021</v>
      </c>
      <c r="M699" s="108">
        <v>6152</v>
      </c>
      <c r="N699" s="109" t="s">
        <v>1730</v>
      </c>
      <c r="O699" s="111" t="s">
        <v>164</v>
      </c>
      <c r="P699" s="109" t="s">
        <v>165</v>
      </c>
      <c r="Q699" s="109" t="s">
        <v>125</v>
      </c>
      <c r="R699" s="108">
        <v>1</v>
      </c>
      <c r="S699" s="111" t="s">
        <v>166</v>
      </c>
      <c r="T699" s="108">
        <v>1010203</v>
      </c>
      <c r="U699" s="108">
        <v>140</v>
      </c>
      <c r="V699" s="108">
        <v>1043</v>
      </c>
      <c r="W699" s="108">
        <v>1</v>
      </c>
      <c r="X699" s="113">
        <v>2021</v>
      </c>
      <c r="Y699" s="113">
        <v>343</v>
      </c>
      <c r="Z699" s="113">
        <v>0</v>
      </c>
      <c r="AA699" s="114" t="s">
        <v>797</v>
      </c>
      <c r="AB699" s="108">
        <v>1143</v>
      </c>
      <c r="AC699" s="109" t="s">
        <v>798</v>
      </c>
      <c r="AD699" s="300" t="s">
        <v>1908</v>
      </c>
      <c r="AE699" s="300" t="s">
        <v>799</v>
      </c>
      <c r="AF699" s="301">
        <f>AE699-AD699</f>
        <v>-3</v>
      </c>
      <c r="AG699" s="302">
        <f>IF(AI699="SI", 0,J699)</f>
        <v>180</v>
      </c>
      <c r="AH699" s="303">
        <f>AG699*AF699</f>
        <v>-540</v>
      </c>
      <c r="AI699" s="304" t="s">
        <v>131</v>
      </c>
    </row>
    <row r="700" spans="1:35" x14ac:dyDescent="0.2">
      <c r="A700" s="108">
        <v>2021</v>
      </c>
      <c r="B700" s="108">
        <v>578</v>
      </c>
      <c r="C700" s="109" t="s">
        <v>1712</v>
      </c>
      <c r="D700" s="297" t="s">
        <v>1913</v>
      </c>
      <c r="E700" s="109" t="s">
        <v>1683</v>
      </c>
      <c r="F700" s="305" t="s">
        <v>284</v>
      </c>
      <c r="G700" s="112">
        <v>4210.12</v>
      </c>
      <c r="H700" s="112">
        <v>424.72</v>
      </c>
      <c r="I700" s="107" t="s">
        <v>121</v>
      </c>
      <c r="J700" s="112">
        <f>IF(I700="SI", G700-H700,G700)</f>
        <v>3785.3999999999996</v>
      </c>
      <c r="K700" s="299" t="s">
        <v>125</v>
      </c>
      <c r="L700" s="108">
        <v>2021</v>
      </c>
      <c r="M700" s="108">
        <v>6151</v>
      </c>
      <c r="N700" s="109" t="s">
        <v>1730</v>
      </c>
      <c r="O700" s="111" t="s">
        <v>151</v>
      </c>
      <c r="P700" s="109" t="s">
        <v>152</v>
      </c>
      <c r="Q700" s="109" t="s">
        <v>125</v>
      </c>
      <c r="R700" s="108">
        <v>4</v>
      </c>
      <c r="S700" s="111" t="s">
        <v>126</v>
      </c>
      <c r="T700" s="108">
        <v>1090505</v>
      </c>
      <c r="U700" s="108">
        <v>3570</v>
      </c>
      <c r="V700" s="108">
        <v>1737</v>
      </c>
      <c r="W700" s="108">
        <v>99</v>
      </c>
      <c r="X700" s="113">
        <v>2021</v>
      </c>
      <c r="Y700" s="113">
        <v>58</v>
      </c>
      <c r="Z700" s="113">
        <v>0</v>
      </c>
      <c r="AA700" s="114" t="s">
        <v>797</v>
      </c>
      <c r="AB700" s="108">
        <v>1129</v>
      </c>
      <c r="AC700" s="109" t="s">
        <v>1827</v>
      </c>
      <c r="AD700" s="300" t="s">
        <v>1908</v>
      </c>
      <c r="AE700" s="300" t="s">
        <v>799</v>
      </c>
      <c r="AF700" s="301">
        <f>AE700-AD700</f>
        <v>-3</v>
      </c>
      <c r="AG700" s="302">
        <f>IF(AI700="SI", 0,J700)</f>
        <v>3785.3999999999996</v>
      </c>
      <c r="AH700" s="303">
        <f>AG700*AF700</f>
        <v>-11356.199999999999</v>
      </c>
      <c r="AI700" s="304" t="s">
        <v>131</v>
      </c>
    </row>
    <row r="701" spans="1:35" ht="84" x14ac:dyDescent="0.2">
      <c r="A701" s="108">
        <v>2021</v>
      </c>
      <c r="B701" s="108">
        <v>579</v>
      </c>
      <c r="C701" s="109" t="s">
        <v>1712</v>
      </c>
      <c r="D701" s="297" t="s">
        <v>785</v>
      </c>
      <c r="E701" s="109" t="s">
        <v>1726</v>
      </c>
      <c r="F701" s="305" t="s">
        <v>1708</v>
      </c>
      <c r="G701" s="112">
        <v>-48190</v>
      </c>
      <c r="H701" s="112">
        <v>-8690</v>
      </c>
      <c r="I701" s="107" t="s">
        <v>121</v>
      </c>
      <c r="J701" s="112">
        <f>IF(I701="SI", G701-H701,G701)</f>
        <v>-39500</v>
      </c>
      <c r="K701" s="299" t="s">
        <v>1709</v>
      </c>
      <c r="L701" s="108">
        <v>2021</v>
      </c>
      <c r="M701" s="108">
        <v>6144</v>
      </c>
      <c r="N701" s="109" t="s">
        <v>1730</v>
      </c>
      <c r="O701" s="111" t="s">
        <v>1710</v>
      </c>
      <c r="P701" s="109" t="s">
        <v>125</v>
      </c>
      <c r="Q701" s="109" t="s">
        <v>1711</v>
      </c>
      <c r="R701" s="108">
        <v>2</v>
      </c>
      <c r="S701" s="111" t="s">
        <v>138</v>
      </c>
      <c r="T701" s="108">
        <v>2090105</v>
      </c>
      <c r="U701" s="108">
        <v>8570</v>
      </c>
      <c r="V701" s="108">
        <v>3505</v>
      </c>
      <c r="W701" s="108">
        <v>99</v>
      </c>
      <c r="X701" s="113">
        <v>2021</v>
      </c>
      <c r="Y701" s="113">
        <v>31</v>
      </c>
      <c r="Z701" s="113">
        <v>2</v>
      </c>
      <c r="AA701" s="114" t="s">
        <v>125</v>
      </c>
      <c r="AB701" s="108">
        <v>0</v>
      </c>
      <c r="AC701" s="109" t="s">
        <v>1712</v>
      </c>
      <c r="AD701" s="300" t="s">
        <v>1908</v>
      </c>
      <c r="AE701" s="300" t="s">
        <v>1712</v>
      </c>
      <c r="AF701" s="301">
        <f>AE701-AD701</f>
        <v>-25</v>
      </c>
      <c r="AG701" s="302">
        <f>IF(AI701="SI", 0,J701)</f>
        <v>-39500</v>
      </c>
      <c r="AH701" s="303">
        <f>AG701*AF701</f>
        <v>987500</v>
      </c>
      <c r="AI701" s="304" t="s">
        <v>131</v>
      </c>
    </row>
    <row r="702" spans="1:35" ht="84" x14ac:dyDescent="0.2">
      <c r="A702" s="108">
        <v>2021</v>
      </c>
      <c r="B702" s="108">
        <v>580</v>
      </c>
      <c r="C702" s="109" t="s">
        <v>1712</v>
      </c>
      <c r="D702" s="297" t="s">
        <v>1914</v>
      </c>
      <c r="E702" s="109" t="s">
        <v>1726</v>
      </c>
      <c r="F702" s="305" t="s">
        <v>1708</v>
      </c>
      <c r="G702" s="112">
        <v>47949.05</v>
      </c>
      <c r="H702" s="112">
        <v>8646.5499999999993</v>
      </c>
      <c r="I702" s="107" t="s">
        <v>121</v>
      </c>
      <c r="J702" s="112">
        <f>IF(I702="SI", G702-H702,G702)</f>
        <v>39302.5</v>
      </c>
      <c r="K702" s="299" t="s">
        <v>1709</v>
      </c>
      <c r="L702" s="108">
        <v>2021</v>
      </c>
      <c r="M702" s="108">
        <v>6148</v>
      </c>
      <c r="N702" s="109" t="s">
        <v>1730</v>
      </c>
      <c r="O702" s="111" t="s">
        <v>1710</v>
      </c>
      <c r="P702" s="109" t="s">
        <v>125</v>
      </c>
      <c r="Q702" s="109" t="s">
        <v>1711</v>
      </c>
      <c r="R702" s="108">
        <v>2</v>
      </c>
      <c r="S702" s="111" t="s">
        <v>138</v>
      </c>
      <c r="T702" s="108">
        <v>2090105</v>
      </c>
      <c r="U702" s="108">
        <v>8570</v>
      </c>
      <c r="V702" s="108">
        <v>3505</v>
      </c>
      <c r="W702" s="108">
        <v>99</v>
      </c>
      <c r="X702" s="113">
        <v>2021</v>
      </c>
      <c r="Y702" s="113">
        <v>31</v>
      </c>
      <c r="Z702" s="113">
        <v>2</v>
      </c>
      <c r="AA702" s="114" t="s">
        <v>1730</v>
      </c>
      <c r="AB702" s="108">
        <v>1157</v>
      </c>
      <c r="AC702" s="109" t="s">
        <v>798</v>
      </c>
      <c r="AD702" s="300" t="s">
        <v>1908</v>
      </c>
      <c r="AE702" s="300" t="s">
        <v>799</v>
      </c>
      <c r="AF702" s="301">
        <f>AE702-AD702</f>
        <v>-3</v>
      </c>
      <c r="AG702" s="302">
        <f>IF(AI702="SI", 0,J702)</f>
        <v>39302.5</v>
      </c>
      <c r="AH702" s="303">
        <f>AG702*AF702</f>
        <v>-117907.5</v>
      </c>
      <c r="AI702" s="304" t="s">
        <v>131</v>
      </c>
    </row>
    <row r="703" spans="1:35" ht="72" x14ac:dyDescent="0.2">
      <c r="A703" s="108">
        <v>2021</v>
      </c>
      <c r="B703" s="108">
        <v>581</v>
      </c>
      <c r="C703" s="109" t="s">
        <v>1712</v>
      </c>
      <c r="D703" s="297" t="s">
        <v>1915</v>
      </c>
      <c r="E703" s="109" t="s">
        <v>1683</v>
      </c>
      <c r="F703" s="305" t="s">
        <v>1916</v>
      </c>
      <c r="G703" s="112">
        <v>15860</v>
      </c>
      <c r="H703" s="112">
        <v>2860</v>
      </c>
      <c r="I703" s="107" t="s">
        <v>121</v>
      </c>
      <c r="J703" s="112">
        <f>IF(I703="SI", G703-H703,G703)</f>
        <v>13000</v>
      </c>
      <c r="K703" s="299" t="s">
        <v>1917</v>
      </c>
      <c r="L703" s="108">
        <v>2021</v>
      </c>
      <c r="M703" s="108">
        <v>6146</v>
      </c>
      <c r="N703" s="109" t="s">
        <v>1730</v>
      </c>
      <c r="O703" s="111" t="s">
        <v>185</v>
      </c>
      <c r="P703" s="109" t="s">
        <v>186</v>
      </c>
      <c r="Q703" s="109" t="s">
        <v>125</v>
      </c>
      <c r="R703" s="108">
        <v>2</v>
      </c>
      <c r="S703" s="111" t="s">
        <v>138</v>
      </c>
      <c r="T703" s="108">
        <v>2010501</v>
      </c>
      <c r="U703" s="108">
        <v>6130</v>
      </c>
      <c r="V703" s="108">
        <v>3063</v>
      </c>
      <c r="W703" s="108">
        <v>99</v>
      </c>
      <c r="X703" s="113">
        <v>2021</v>
      </c>
      <c r="Y703" s="113">
        <v>195</v>
      </c>
      <c r="Z703" s="113">
        <v>0</v>
      </c>
      <c r="AA703" s="114" t="s">
        <v>125</v>
      </c>
      <c r="AB703" s="108">
        <v>0</v>
      </c>
      <c r="AC703" s="109" t="s">
        <v>125</v>
      </c>
      <c r="AD703" s="300" t="s">
        <v>1918</v>
      </c>
      <c r="AE703" s="300" t="s">
        <v>1919</v>
      </c>
      <c r="AF703" s="301">
        <f>AE703-AD703</f>
        <v>20</v>
      </c>
      <c r="AG703" s="302">
        <f>IF(AI703="SI", 0,J703)</f>
        <v>13000</v>
      </c>
      <c r="AH703" s="303">
        <f>AG703*AF703</f>
        <v>260000</v>
      </c>
      <c r="AI703" s="304" t="s">
        <v>131</v>
      </c>
    </row>
    <row r="704" spans="1:35" ht="108" x14ac:dyDescent="0.2">
      <c r="A704" s="108">
        <v>2021</v>
      </c>
      <c r="B704" s="108">
        <v>582</v>
      </c>
      <c r="C704" s="109" t="s">
        <v>1712</v>
      </c>
      <c r="D704" s="297" t="s">
        <v>1920</v>
      </c>
      <c r="E704" s="109" t="s">
        <v>802</v>
      </c>
      <c r="F704" s="305" t="s">
        <v>1921</v>
      </c>
      <c r="G704" s="112">
        <v>3538</v>
      </c>
      <c r="H704" s="112">
        <v>638</v>
      </c>
      <c r="I704" s="107" t="s">
        <v>121</v>
      </c>
      <c r="J704" s="112">
        <f>IF(I704="SI", G704-H704,G704)</f>
        <v>2900</v>
      </c>
      <c r="K704" s="299" t="s">
        <v>1922</v>
      </c>
      <c r="L704" s="108">
        <v>2021</v>
      </c>
      <c r="M704" s="108">
        <v>6147</v>
      </c>
      <c r="N704" s="109" t="s">
        <v>1730</v>
      </c>
      <c r="O704" s="111" t="s">
        <v>1923</v>
      </c>
      <c r="P704" s="109" t="s">
        <v>1924</v>
      </c>
      <c r="Q704" s="109" t="s">
        <v>125</v>
      </c>
      <c r="R704" s="108">
        <v>2</v>
      </c>
      <c r="S704" s="111" t="s">
        <v>138</v>
      </c>
      <c r="T704" s="108">
        <v>2040206</v>
      </c>
      <c r="U704" s="108">
        <v>7180</v>
      </c>
      <c r="V704" s="108">
        <v>3144</v>
      </c>
      <c r="W704" s="108">
        <v>99</v>
      </c>
      <c r="X704" s="113">
        <v>2021</v>
      </c>
      <c r="Y704" s="113">
        <v>369</v>
      </c>
      <c r="Z704" s="113">
        <v>0</v>
      </c>
      <c r="AA704" s="114" t="s">
        <v>1809</v>
      </c>
      <c r="AB704" s="108">
        <v>1107</v>
      </c>
      <c r="AC704" s="109" t="s">
        <v>1827</v>
      </c>
      <c r="AD704" s="300" t="s">
        <v>1918</v>
      </c>
      <c r="AE704" s="300" t="s">
        <v>799</v>
      </c>
      <c r="AF704" s="301">
        <f>AE704-AD704</f>
        <v>-4</v>
      </c>
      <c r="AG704" s="302">
        <f>IF(AI704="SI", 0,J704)</f>
        <v>2900</v>
      </c>
      <c r="AH704" s="303">
        <f>AG704*AF704</f>
        <v>-11600</v>
      </c>
      <c r="AI704" s="304" t="s">
        <v>131</v>
      </c>
    </row>
    <row r="705" spans="1:35" x14ac:dyDescent="0.2">
      <c r="A705" s="108">
        <v>2021</v>
      </c>
      <c r="B705" s="108">
        <v>583</v>
      </c>
      <c r="C705" s="109" t="s">
        <v>1712</v>
      </c>
      <c r="D705" s="297" t="s">
        <v>1925</v>
      </c>
      <c r="E705" s="109" t="s">
        <v>1683</v>
      </c>
      <c r="F705" s="305" t="s">
        <v>125</v>
      </c>
      <c r="G705" s="112">
        <v>919.05</v>
      </c>
      <c r="H705" s="112">
        <v>0</v>
      </c>
      <c r="I705" s="107" t="s">
        <v>131</v>
      </c>
      <c r="J705" s="112">
        <f>IF(I705="SI", G705-H705,G705)</f>
        <v>919.05</v>
      </c>
      <c r="K705" s="299" t="s">
        <v>122</v>
      </c>
      <c r="L705" s="108">
        <v>2021</v>
      </c>
      <c r="M705" s="108">
        <v>6150</v>
      </c>
      <c r="N705" s="109" t="s">
        <v>1730</v>
      </c>
      <c r="O705" s="111" t="s">
        <v>123</v>
      </c>
      <c r="P705" s="109" t="s">
        <v>124</v>
      </c>
      <c r="Q705" s="109" t="s">
        <v>1906</v>
      </c>
      <c r="R705" s="108">
        <v>4</v>
      </c>
      <c r="S705" s="111" t="s">
        <v>126</v>
      </c>
      <c r="T705" s="108">
        <v>1040503</v>
      </c>
      <c r="U705" s="108">
        <v>1900</v>
      </c>
      <c r="V705" s="108">
        <v>1418</v>
      </c>
      <c r="W705" s="108">
        <v>99</v>
      </c>
      <c r="X705" s="113">
        <v>2021</v>
      </c>
      <c r="Y705" s="113">
        <v>228</v>
      </c>
      <c r="Z705" s="113">
        <v>0</v>
      </c>
      <c r="AA705" s="114" t="s">
        <v>797</v>
      </c>
      <c r="AB705" s="108">
        <v>1113</v>
      </c>
      <c r="AC705" s="109" t="s">
        <v>1827</v>
      </c>
      <c r="AD705" s="300" t="s">
        <v>1918</v>
      </c>
      <c r="AE705" s="300" t="s">
        <v>799</v>
      </c>
      <c r="AF705" s="301">
        <f>AE705-AD705</f>
        <v>-4</v>
      </c>
      <c r="AG705" s="302">
        <f>IF(AI705="SI", 0,J705)</f>
        <v>919.05</v>
      </c>
      <c r="AH705" s="303">
        <f>AG705*AF705</f>
        <v>-3676.2</v>
      </c>
      <c r="AI705" s="304" t="s">
        <v>131</v>
      </c>
    </row>
    <row r="706" spans="1:35" x14ac:dyDescent="0.2">
      <c r="A706" s="108">
        <v>2021</v>
      </c>
      <c r="B706" s="108">
        <v>583</v>
      </c>
      <c r="C706" s="109" t="s">
        <v>1712</v>
      </c>
      <c r="D706" s="297" t="s">
        <v>1925</v>
      </c>
      <c r="E706" s="109" t="s">
        <v>1683</v>
      </c>
      <c r="F706" s="305" t="s">
        <v>125</v>
      </c>
      <c r="G706" s="112">
        <v>2316.08</v>
      </c>
      <c r="H706" s="112">
        <v>89.08</v>
      </c>
      <c r="I706" s="107" t="s">
        <v>121</v>
      </c>
      <c r="J706" s="112">
        <f>IF(I706="SI", G706-H706,G706)</f>
        <v>2227</v>
      </c>
      <c r="K706" s="299" t="s">
        <v>122</v>
      </c>
      <c r="L706" s="108">
        <v>2021</v>
      </c>
      <c r="M706" s="108">
        <v>6150</v>
      </c>
      <c r="N706" s="109" t="s">
        <v>1730</v>
      </c>
      <c r="O706" s="111" t="s">
        <v>123</v>
      </c>
      <c r="P706" s="109" t="s">
        <v>124</v>
      </c>
      <c r="Q706" s="109" t="s">
        <v>1906</v>
      </c>
      <c r="R706" s="108">
        <v>4</v>
      </c>
      <c r="S706" s="111" t="s">
        <v>126</v>
      </c>
      <c r="T706" s="108">
        <v>1040503</v>
      </c>
      <c r="U706" s="108">
        <v>1900</v>
      </c>
      <c r="V706" s="108">
        <v>1416</v>
      </c>
      <c r="W706" s="108">
        <v>99</v>
      </c>
      <c r="X706" s="113">
        <v>2021</v>
      </c>
      <c r="Y706" s="113">
        <v>226</v>
      </c>
      <c r="Z706" s="113">
        <v>0</v>
      </c>
      <c r="AA706" s="114" t="s">
        <v>797</v>
      </c>
      <c r="AB706" s="108">
        <v>1110</v>
      </c>
      <c r="AC706" s="109" t="s">
        <v>1827</v>
      </c>
      <c r="AD706" s="300" t="s">
        <v>1918</v>
      </c>
      <c r="AE706" s="300" t="s">
        <v>799</v>
      </c>
      <c r="AF706" s="301">
        <f>AE706-AD706</f>
        <v>-4</v>
      </c>
      <c r="AG706" s="302">
        <f>IF(AI706="SI", 0,J706)</f>
        <v>2227</v>
      </c>
      <c r="AH706" s="303">
        <f>AG706*AF706</f>
        <v>-8908</v>
      </c>
      <c r="AI706" s="304" t="s">
        <v>131</v>
      </c>
    </row>
    <row r="707" spans="1:35" x14ac:dyDescent="0.2">
      <c r="A707" s="108">
        <v>2021</v>
      </c>
      <c r="B707" s="108">
        <v>583</v>
      </c>
      <c r="C707" s="109" t="s">
        <v>1712</v>
      </c>
      <c r="D707" s="297" t="s">
        <v>1925</v>
      </c>
      <c r="E707" s="109" t="s">
        <v>1683</v>
      </c>
      <c r="F707" s="305" t="s">
        <v>125</v>
      </c>
      <c r="G707" s="112">
        <v>83.38</v>
      </c>
      <c r="H707" s="112">
        <v>0</v>
      </c>
      <c r="I707" s="107" t="s">
        <v>131</v>
      </c>
      <c r="J707" s="112">
        <f>IF(I707="SI", G707-H707,G707)</f>
        <v>83.38</v>
      </c>
      <c r="K707" s="299" t="s">
        <v>122</v>
      </c>
      <c r="L707" s="108">
        <v>2021</v>
      </c>
      <c r="M707" s="108">
        <v>6150</v>
      </c>
      <c r="N707" s="109" t="s">
        <v>1730</v>
      </c>
      <c r="O707" s="111" t="s">
        <v>123</v>
      </c>
      <c r="P707" s="109" t="s">
        <v>124</v>
      </c>
      <c r="Q707" s="109" t="s">
        <v>1906</v>
      </c>
      <c r="R707" s="108">
        <v>4</v>
      </c>
      <c r="S707" s="111" t="s">
        <v>126</v>
      </c>
      <c r="T707" s="108">
        <v>1040503</v>
      </c>
      <c r="U707" s="108">
        <v>1900</v>
      </c>
      <c r="V707" s="108">
        <v>1417</v>
      </c>
      <c r="W707" s="108">
        <v>99</v>
      </c>
      <c r="X707" s="113">
        <v>2020</v>
      </c>
      <c r="Y707" s="113">
        <v>227</v>
      </c>
      <c r="Z707" s="113">
        <v>0</v>
      </c>
      <c r="AA707" s="114" t="s">
        <v>797</v>
      </c>
      <c r="AB707" s="108">
        <v>1111</v>
      </c>
      <c r="AC707" s="109" t="s">
        <v>1827</v>
      </c>
      <c r="AD707" s="300" t="s">
        <v>1918</v>
      </c>
      <c r="AE707" s="300" t="s">
        <v>799</v>
      </c>
      <c r="AF707" s="301">
        <f>AE707-AD707</f>
        <v>-4</v>
      </c>
      <c r="AG707" s="302">
        <f>IF(AI707="SI", 0,J707)</f>
        <v>83.38</v>
      </c>
      <c r="AH707" s="303">
        <f>AG707*AF707</f>
        <v>-333.52</v>
      </c>
      <c r="AI707" s="304" t="s">
        <v>131</v>
      </c>
    </row>
    <row r="708" spans="1:35" x14ac:dyDescent="0.2">
      <c r="A708" s="108">
        <v>2021</v>
      </c>
      <c r="B708" s="108">
        <v>583</v>
      </c>
      <c r="C708" s="109" t="s">
        <v>1712</v>
      </c>
      <c r="D708" s="297" t="s">
        <v>1925</v>
      </c>
      <c r="E708" s="109" t="s">
        <v>1683</v>
      </c>
      <c r="F708" s="305" t="s">
        <v>125</v>
      </c>
      <c r="G708" s="112">
        <v>63.75</v>
      </c>
      <c r="H708" s="112">
        <v>37.799999999999997</v>
      </c>
      <c r="I708" s="107" t="s">
        <v>121</v>
      </c>
      <c r="J708" s="112">
        <f>IF(I708="SI", G708-H708,G708)</f>
        <v>25.950000000000003</v>
      </c>
      <c r="K708" s="299" t="s">
        <v>122</v>
      </c>
      <c r="L708" s="108">
        <v>2021</v>
      </c>
      <c r="M708" s="108">
        <v>6150</v>
      </c>
      <c r="N708" s="109" t="s">
        <v>1730</v>
      </c>
      <c r="O708" s="111" t="s">
        <v>123</v>
      </c>
      <c r="P708" s="109" t="s">
        <v>124</v>
      </c>
      <c r="Q708" s="109" t="s">
        <v>1906</v>
      </c>
      <c r="R708" s="108">
        <v>4</v>
      </c>
      <c r="S708" s="111" t="s">
        <v>126</v>
      </c>
      <c r="T708" s="108">
        <v>1040503</v>
      </c>
      <c r="U708" s="108">
        <v>1900</v>
      </c>
      <c r="V708" s="108">
        <v>1418</v>
      </c>
      <c r="W708" s="108">
        <v>99</v>
      </c>
      <c r="X708" s="113">
        <v>2020</v>
      </c>
      <c r="Y708" s="113">
        <v>228</v>
      </c>
      <c r="Z708" s="113">
        <v>0</v>
      </c>
      <c r="AA708" s="114" t="s">
        <v>797</v>
      </c>
      <c r="AB708" s="108">
        <v>1114</v>
      </c>
      <c r="AC708" s="109" t="s">
        <v>1827</v>
      </c>
      <c r="AD708" s="300" t="s">
        <v>1918</v>
      </c>
      <c r="AE708" s="300" t="s">
        <v>799</v>
      </c>
      <c r="AF708" s="301">
        <f>AE708-AD708</f>
        <v>-4</v>
      </c>
      <c r="AG708" s="302">
        <f>IF(AI708="SI", 0,J708)</f>
        <v>25.950000000000003</v>
      </c>
      <c r="AH708" s="303">
        <f>AG708*AF708</f>
        <v>-103.80000000000001</v>
      </c>
      <c r="AI708" s="304" t="s">
        <v>131</v>
      </c>
    </row>
    <row r="709" spans="1:35" x14ac:dyDescent="0.2">
      <c r="A709" s="108">
        <v>2021</v>
      </c>
      <c r="B709" s="108">
        <v>583</v>
      </c>
      <c r="C709" s="109" t="s">
        <v>1712</v>
      </c>
      <c r="D709" s="297" t="s">
        <v>1925</v>
      </c>
      <c r="E709" s="109" t="s">
        <v>1683</v>
      </c>
      <c r="F709" s="305" t="s">
        <v>125</v>
      </c>
      <c r="G709" s="112">
        <v>6172.22</v>
      </c>
      <c r="H709" s="112">
        <v>240.6</v>
      </c>
      <c r="I709" s="107" t="s">
        <v>121</v>
      </c>
      <c r="J709" s="112">
        <f>IF(I709="SI", G709-H709,G709)</f>
        <v>5931.62</v>
      </c>
      <c r="K709" s="299" t="s">
        <v>122</v>
      </c>
      <c r="L709" s="108">
        <v>2021</v>
      </c>
      <c r="M709" s="108">
        <v>6150</v>
      </c>
      <c r="N709" s="109" t="s">
        <v>1730</v>
      </c>
      <c r="O709" s="111" t="s">
        <v>123</v>
      </c>
      <c r="P709" s="109" t="s">
        <v>124</v>
      </c>
      <c r="Q709" s="109" t="s">
        <v>1906</v>
      </c>
      <c r="R709" s="108">
        <v>4</v>
      </c>
      <c r="S709" s="111" t="s">
        <v>126</v>
      </c>
      <c r="T709" s="108">
        <v>1040503</v>
      </c>
      <c r="U709" s="108">
        <v>1900</v>
      </c>
      <c r="V709" s="108">
        <v>1417</v>
      </c>
      <c r="W709" s="108">
        <v>99</v>
      </c>
      <c r="X709" s="113">
        <v>2021</v>
      </c>
      <c r="Y709" s="113">
        <v>227</v>
      </c>
      <c r="Z709" s="113">
        <v>0</v>
      </c>
      <c r="AA709" s="114" t="s">
        <v>797</v>
      </c>
      <c r="AB709" s="108">
        <v>1112</v>
      </c>
      <c r="AC709" s="109" t="s">
        <v>1827</v>
      </c>
      <c r="AD709" s="300" t="s">
        <v>1918</v>
      </c>
      <c r="AE709" s="300" t="s">
        <v>799</v>
      </c>
      <c r="AF709" s="301">
        <f>AE709-AD709</f>
        <v>-4</v>
      </c>
      <c r="AG709" s="302">
        <f>IF(AI709="SI", 0,J709)</f>
        <v>5931.62</v>
      </c>
      <c r="AH709" s="303">
        <f>AG709*AF709</f>
        <v>-23726.48</v>
      </c>
      <c r="AI709" s="304" t="s">
        <v>131</v>
      </c>
    </row>
    <row r="710" spans="1:35" x14ac:dyDescent="0.2">
      <c r="A710" s="108">
        <v>2021</v>
      </c>
      <c r="B710" s="108">
        <v>584</v>
      </c>
      <c r="C710" s="109" t="s">
        <v>1765</v>
      </c>
      <c r="D710" s="297" t="s">
        <v>1926</v>
      </c>
      <c r="E710" s="109" t="s">
        <v>1712</v>
      </c>
      <c r="F710" s="305" t="s">
        <v>284</v>
      </c>
      <c r="G710" s="112">
        <v>12876.83</v>
      </c>
      <c r="H710" s="112">
        <v>1170.6199999999999</v>
      </c>
      <c r="I710" s="107" t="s">
        <v>121</v>
      </c>
      <c r="J710" s="112">
        <f>IF(I710="SI", G710-H710,G710)</f>
        <v>11706.21</v>
      </c>
      <c r="K710" s="299" t="s">
        <v>125</v>
      </c>
      <c r="L710" s="108">
        <v>2021</v>
      </c>
      <c r="M710" s="108">
        <v>6223</v>
      </c>
      <c r="N710" s="109" t="s">
        <v>1712</v>
      </c>
      <c r="O710" s="111" t="s">
        <v>151</v>
      </c>
      <c r="P710" s="109" t="s">
        <v>152</v>
      </c>
      <c r="Q710" s="109" t="s">
        <v>125</v>
      </c>
      <c r="R710" s="108">
        <v>4</v>
      </c>
      <c r="S710" s="111" t="s">
        <v>126</v>
      </c>
      <c r="T710" s="108">
        <v>1090505</v>
      </c>
      <c r="U710" s="108">
        <v>3570</v>
      </c>
      <c r="V710" s="108">
        <v>1737</v>
      </c>
      <c r="W710" s="108">
        <v>99</v>
      </c>
      <c r="X710" s="113">
        <v>2021</v>
      </c>
      <c r="Y710" s="113">
        <v>58</v>
      </c>
      <c r="Z710" s="113">
        <v>0</v>
      </c>
      <c r="AA710" s="114" t="s">
        <v>797</v>
      </c>
      <c r="AB710" s="108">
        <v>1129</v>
      </c>
      <c r="AC710" s="109" t="s">
        <v>1827</v>
      </c>
      <c r="AD710" s="300" t="s">
        <v>1927</v>
      </c>
      <c r="AE710" s="300" t="s">
        <v>799</v>
      </c>
      <c r="AF710" s="301">
        <f>AE710-AD710</f>
        <v>-8</v>
      </c>
      <c r="AG710" s="302">
        <f>IF(AI710="SI", 0,J710)</f>
        <v>11706.21</v>
      </c>
      <c r="AH710" s="303">
        <f>AG710*AF710</f>
        <v>-93649.68</v>
      </c>
      <c r="AI710" s="304" t="s">
        <v>131</v>
      </c>
    </row>
    <row r="711" spans="1:35" ht="72" x14ac:dyDescent="0.2">
      <c r="A711" s="108">
        <v>2021</v>
      </c>
      <c r="B711" s="108">
        <v>585</v>
      </c>
      <c r="C711" s="109" t="s">
        <v>1765</v>
      </c>
      <c r="D711" s="297" t="s">
        <v>1928</v>
      </c>
      <c r="E711" s="109" t="s">
        <v>1712</v>
      </c>
      <c r="F711" s="305" t="s">
        <v>1801</v>
      </c>
      <c r="G711" s="112">
        <v>928.96</v>
      </c>
      <c r="H711" s="112">
        <v>0</v>
      </c>
      <c r="I711" s="107" t="s">
        <v>131</v>
      </c>
      <c r="J711" s="112">
        <f>IF(I711="SI", G711-H711,G711)</f>
        <v>928.96</v>
      </c>
      <c r="K711" s="299" t="s">
        <v>1782</v>
      </c>
      <c r="L711" s="108">
        <v>2021</v>
      </c>
      <c r="M711" s="108">
        <v>6256</v>
      </c>
      <c r="N711" s="109" t="s">
        <v>1783</v>
      </c>
      <c r="O711" s="111" t="s">
        <v>1883</v>
      </c>
      <c r="P711" s="109" t="s">
        <v>1884</v>
      </c>
      <c r="Q711" s="109" t="s">
        <v>125</v>
      </c>
      <c r="R711" s="108">
        <v>4</v>
      </c>
      <c r="S711" s="111" t="s">
        <v>126</v>
      </c>
      <c r="T711" s="108">
        <v>1040202</v>
      </c>
      <c r="U711" s="108">
        <v>1560</v>
      </c>
      <c r="V711" s="108">
        <v>1368</v>
      </c>
      <c r="W711" s="108">
        <v>99</v>
      </c>
      <c r="X711" s="113">
        <v>2021</v>
      </c>
      <c r="Y711" s="113">
        <v>202</v>
      </c>
      <c r="Z711" s="113">
        <v>0</v>
      </c>
      <c r="AA711" s="114" t="s">
        <v>797</v>
      </c>
      <c r="AB711" s="108">
        <v>1115</v>
      </c>
      <c r="AC711" s="109" t="s">
        <v>1827</v>
      </c>
      <c r="AD711" s="300" t="s">
        <v>1927</v>
      </c>
      <c r="AE711" s="300" t="s">
        <v>799</v>
      </c>
      <c r="AF711" s="301">
        <f>AE711-AD711</f>
        <v>-8</v>
      </c>
      <c r="AG711" s="302">
        <f>IF(AI711="SI", 0,J711)</f>
        <v>928.96</v>
      </c>
      <c r="AH711" s="303">
        <f>AG711*AF711</f>
        <v>-7431.68</v>
      </c>
      <c r="AI711" s="304" t="s">
        <v>131</v>
      </c>
    </row>
    <row r="712" spans="1:35" x14ac:dyDescent="0.2">
      <c r="A712" s="108">
        <v>2021</v>
      </c>
      <c r="B712" s="108">
        <v>586</v>
      </c>
      <c r="C712" s="109" t="s">
        <v>1765</v>
      </c>
      <c r="D712" s="297" t="s">
        <v>1929</v>
      </c>
      <c r="E712" s="109" t="s">
        <v>1712</v>
      </c>
      <c r="F712" s="305" t="s">
        <v>1930</v>
      </c>
      <c r="G712" s="112">
        <v>378.2</v>
      </c>
      <c r="H712" s="112">
        <v>0</v>
      </c>
      <c r="I712" s="107" t="s">
        <v>131</v>
      </c>
      <c r="J712" s="112">
        <f>IF(I712="SI", G712-H712,G712)</f>
        <v>378.2</v>
      </c>
      <c r="K712" s="299" t="s">
        <v>1892</v>
      </c>
      <c r="L712" s="108">
        <v>2021</v>
      </c>
      <c r="M712" s="108">
        <v>6252</v>
      </c>
      <c r="N712" s="109" t="s">
        <v>1783</v>
      </c>
      <c r="O712" s="111" t="s">
        <v>1931</v>
      </c>
      <c r="P712" s="109" t="s">
        <v>1932</v>
      </c>
      <c r="Q712" s="109" t="s">
        <v>1933</v>
      </c>
      <c r="R712" s="108">
        <v>2</v>
      </c>
      <c r="S712" s="111" t="s">
        <v>138</v>
      </c>
      <c r="T712" s="108">
        <v>1080103</v>
      </c>
      <c r="U712" s="108">
        <v>2780</v>
      </c>
      <c r="V712" s="108">
        <v>1934</v>
      </c>
      <c r="W712" s="108">
        <v>99</v>
      </c>
      <c r="X712" s="113">
        <v>2021</v>
      </c>
      <c r="Y712" s="113">
        <v>308</v>
      </c>
      <c r="Z712" s="113">
        <v>0</v>
      </c>
      <c r="AA712" s="114" t="s">
        <v>125</v>
      </c>
      <c r="AB712" s="108">
        <v>0</v>
      </c>
      <c r="AC712" s="109" t="s">
        <v>1712</v>
      </c>
      <c r="AD712" s="300" t="s">
        <v>1927</v>
      </c>
      <c r="AE712" s="300" t="s">
        <v>1712</v>
      </c>
      <c r="AF712" s="301">
        <f>AE712-AD712</f>
        <v>-30</v>
      </c>
      <c r="AG712" s="302">
        <f>IF(AI712="SI", 0,J712)</f>
        <v>378.2</v>
      </c>
      <c r="AH712" s="303">
        <f>AG712*AF712</f>
        <v>-11346</v>
      </c>
      <c r="AI712" s="304" t="s">
        <v>131</v>
      </c>
    </row>
    <row r="713" spans="1:35" ht="48" x14ac:dyDescent="0.2">
      <c r="A713" s="108">
        <v>2021</v>
      </c>
      <c r="B713" s="108">
        <v>587</v>
      </c>
      <c r="C713" s="109" t="s">
        <v>1765</v>
      </c>
      <c r="D713" s="297" t="s">
        <v>1934</v>
      </c>
      <c r="E713" s="109" t="s">
        <v>1712</v>
      </c>
      <c r="F713" s="305" t="s">
        <v>1935</v>
      </c>
      <c r="G713" s="112">
        <v>-378.2</v>
      </c>
      <c r="H713" s="112">
        <v>0</v>
      </c>
      <c r="I713" s="107" t="s">
        <v>131</v>
      </c>
      <c r="J713" s="112">
        <f>IF(I713="SI", G713-H713,G713)</f>
        <v>-378.2</v>
      </c>
      <c r="K713" s="299" t="s">
        <v>1892</v>
      </c>
      <c r="L713" s="108">
        <v>2021</v>
      </c>
      <c r="M713" s="108">
        <v>6249</v>
      </c>
      <c r="N713" s="109" t="s">
        <v>1783</v>
      </c>
      <c r="O713" s="111" t="s">
        <v>1931</v>
      </c>
      <c r="P713" s="109" t="s">
        <v>1932</v>
      </c>
      <c r="Q713" s="109" t="s">
        <v>1933</v>
      </c>
      <c r="R713" s="108">
        <v>2</v>
      </c>
      <c r="S713" s="111" t="s">
        <v>138</v>
      </c>
      <c r="T713" s="108">
        <v>1080103</v>
      </c>
      <c r="U713" s="108">
        <v>2780</v>
      </c>
      <c r="V713" s="108">
        <v>1934</v>
      </c>
      <c r="W713" s="108">
        <v>99</v>
      </c>
      <c r="X713" s="113">
        <v>2021</v>
      </c>
      <c r="Y713" s="113">
        <v>308</v>
      </c>
      <c r="Z713" s="113">
        <v>0</v>
      </c>
      <c r="AA713" s="114" t="s">
        <v>125</v>
      </c>
      <c r="AB713" s="108">
        <v>0</v>
      </c>
      <c r="AC713" s="109" t="s">
        <v>1712</v>
      </c>
      <c r="AD713" s="300" t="s">
        <v>1927</v>
      </c>
      <c r="AE713" s="300" t="s">
        <v>1712</v>
      </c>
      <c r="AF713" s="301">
        <f>AE713-AD713</f>
        <v>-30</v>
      </c>
      <c r="AG713" s="302">
        <f>IF(AI713="SI", 0,J713)</f>
        <v>-378.2</v>
      </c>
      <c r="AH713" s="303">
        <f>AG713*AF713</f>
        <v>11346</v>
      </c>
      <c r="AI713" s="304" t="s">
        <v>131</v>
      </c>
    </row>
    <row r="714" spans="1:35" x14ac:dyDescent="0.2">
      <c r="A714" s="108">
        <v>2021</v>
      </c>
      <c r="B714" s="108">
        <v>588</v>
      </c>
      <c r="C714" s="109" t="s">
        <v>1765</v>
      </c>
      <c r="D714" s="297" t="s">
        <v>1000</v>
      </c>
      <c r="E714" s="109" t="s">
        <v>1712</v>
      </c>
      <c r="F714" s="305" t="s">
        <v>1930</v>
      </c>
      <c r="G714" s="112">
        <v>334.21</v>
      </c>
      <c r="H714" s="112">
        <v>60.27</v>
      </c>
      <c r="I714" s="107" t="s">
        <v>121</v>
      </c>
      <c r="J714" s="112">
        <f>IF(I714="SI", G714-H714,G714)</f>
        <v>273.94</v>
      </c>
      <c r="K714" s="299" t="s">
        <v>1892</v>
      </c>
      <c r="L714" s="108">
        <v>2021</v>
      </c>
      <c r="M714" s="108">
        <v>6255</v>
      </c>
      <c r="N714" s="109" t="s">
        <v>1783</v>
      </c>
      <c r="O714" s="111" t="s">
        <v>1931</v>
      </c>
      <c r="P714" s="109" t="s">
        <v>1932</v>
      </c>
      <c r="Q714" s="109" t="s">
        <v>1933</v>
      </c>
      <c r="R714" s="108">
        <v>2</v>
      </c>
      <c r="S714" s="111" t="s">
        <v>138</v>
      </c>
      <c r="T714" s="108">
        <v>1080103</v>
      </c>
      <c r="U714" s="108">
        <v>2780</v>
      </c>
      <c r="V714" s="108">
        <v>1934</v>
      </c>
      <c r="W714" s="108">
        <v>99</v>
      </c>
      <c r="X714" s="113">
        <v>2021</v>
      </c>
      <c r="Y714" s="113">
        <v>308</v>
      </c>
      <c r="Z714" s="113">
        <v>0</v>
      </c>
      <c r="AA714" s="114" t="s">
        <v>797</v>
      </c>
      <c r="AB714" s="108">
        <v>1159</v>
      </c>
      <c r="AC714" s="109" t="s">
        <v>798</v>
      </c>
      <c r="AD714" s="300" t="s">
        <v>1927</v>
      </c>
      <c r="AE714" s="300" t="s">
        <v>799</v>
      </c>
      <c r="AF714" s="301">
        <f>AE714-AD714</f>
        <v>-8</v>
      </c>
      <c r="AG714" s="302">
        <f>IF(AI714="SI", 0,J714)</f>
        <v>273.94</v>
      </c>
      <c r="AH714" s="303">
        <f>AG714*AF714</f>
        <v>-2191.52</v>
      </c>
      <c r="AI714" s="304" t="s">
        <v>131</v>
      </c>
    </row>
    <row r="715" spans="1:35" ht="72" x14ac:dyDescent="0.2">
      <c r="A715" s="108">
        <v>2021</v>
      </c>
      <c r="B715" s="108">
        <v>589</v>
      </c>
      <c r="C715" s="109" t="s">
        <v>1765</v>
      </c>
      <c r="D715" s="297" t="s">
        <v>1936</v>
      </c>
      <c r="E715" s="109" t="s">
        <v>1712</v>
      </c>
      <c r="F715" s="305" t="s">
        <v>1937</v>
      </c>
      <c r="G715" s="112">
        <v>697.84</v>
      </c>
      <c r="H715" s="112">
        <v>125.84</v>
      </c>
      <c r="I715" s="107" t="s">
        <v>131</v>
      </c>
      <c r="J715" s="112">
        <f>IF(I715="SI", G715-H715,G715)</f>
        <v>697.84</v>
      </c>
      <c r="K715" s="299" t="s">
        <v>1938</v>
      </c>
      <c r="L715" s="108">
        <v>2021</v>
      </c>
      <c r="M715" s="108">
        <v>6254</v>
      </c>
      <c r="N715" s="109" t="s">
        <v>1783</v>
      </c>
      <c r="O715" s="111" t="s">
        <v>687</v>
      </c>
      <c r="P715" s="109" t="s">
        <v>688</v>
      </c>
      <c r="Q715" s="109" t="s">
        <v>125</v>
      </c>
      <c r="R715" s="108">
        <v>2</v>
      </c>
      <c r="S715" s="111" t="s">
        <v>138</v>
      </c>
      <c r="T715" s="108">
        <v>1010603</v>
      </c>
      <c r="U715" s="108">
        <v>580</v>
      </c>
      <c r="V715" s="108">
        <v>1086</v>
      </c>
      <c r="W715" s="108">
        <v>99</v>
      </c>
      <c r="X715" s="113">
        <v>2021</v>
      </c>
      <c r="Y715" s="113">
        <v>269</v>
      </c>
      <c r="Z715" s="113">
        <v>0</v>
      </c>
      <c r="AA715" s="114" t="s">
        <v>805</v>
      </c>
      <c r="AB715" s="108">
        <v>1059</v>
      </c>
      <c r="AC715" s="109" t="s">
        <v>1817</v>
      </c>
      <c r="AD715" s="300" t="s">
        <v>1927</v>
      </c>
      <c r="AE715" s="300" t="s">
        <v>1804</v>
      </c>
      <c r="AF715" s="301">
        <f>AE715-AD715</f>
        <v>-21</v>
      </c>
      <c r="AG715" s="302">
        <f>IF(AI715="SI", 0,J715)</f>
        <v>697.84</v>
      </c>
      <c r="AH715" s="303">
        <f>AG715*AF715</f>
        <v>-14654.640000000001</v>
      </c>
      <c r="AI715" s="304" t="s">
        <v>131</v>
      </c>
    </row>
    <row r="716" spans="1:35" ht="60" x14ac:dyDescent="0.2">
      <c r="A716" s="108">
        <v>2021</v>
      </c>
      <c r="B716" s="108">
        <v>590</v>
      </c>
      <c r="C716" s="109" t="s">
        <v>1765</v>
      </c>
      <c r="D716" s="297" t="s">
        <v>1939</v>
      </c>
      <c r="E716" s="109" t="s">
        <v>1712</v>
      </c>
      <c r="F716" s="305" t="s">
        <v>1940</v>
      </c>
      <c r="G716" s="112">
        <v>266</v>
      </c>
      <c r="H716" s="112">
        <v>0</v>
      </c>
      <c r="I716" s="107" t="s">
        <v>131</v>
      </c>
      <c r="J716" s="112">
        <f>IF(I716="SI", G716-H716,G716)</f>
        <v>266</v>
      </c>
      <c r="K716" s="299" t="s">
        <v>1941</v>
      </c>
      <c r="L716" s="108">
        <v>2021</v>
      </c>
      <c r="M716" s="108">
        <v>6253</v>
      </c>
      <c r="N716" s="109" t="s">
        <v>1783</v>
      </c>
      <c r="O716" s="111" t="s">
        <v>1942</v>
      </c>
      <c r="P716" s="109" t="s">
        <v>1943</v>
      </c>
      <c r="Q716" s="109" t="s">
        <v>125</v>
      </c>
      <c r="R716" s="108">
        <v>4</v>
      </c>
      <c r="S716" s="111" t="s">
        <v>126</v>
      </c>
      <c r="T716" s="108">
        <v>1010202</v>
      </c>
      <c r="U716" s="108">
        <v>130</v>
      </c>
      <c r="V716" s="108">
        <v>1049</v>
      </c>
      <c r="W716" s="108">
        <v>99</v>
      </c>
      <c r="X716" s="113">
        <v>2021</v>
      </c>
      <c r="Y716" s="113">
        <v>272</v>
      </c>
      <c r="Z716" s="113">
        <v>0</v>
      </c>
      <c r="AA716" s="114" t="s">
        <v>797</v>
      </c>
      <c r="AB716" s="108">
        <v>1117</v>
      </c>
      <c r="AC716" s="109" t="s">
        <v>1827</v>
      </c>
      <c r="AD716" s="300" t="s">
        <v>1927</v>
      </c>
      <c r="AE716" s="300" t="s">
        <v>799</v>
      </c>
      <c r="AF716" s="301">
        <f>AE716-AD716</f>
        <v>-8</v>
      </c>
      <c r="AG716" s="302">
        <f>IF(AI716="SI", 0,J716)</f>
        <v>266</v>
      </c>
      <c r="AH716" s="303">
        <f>AG716*AF716</f>
        <v>-2128</v>
      </c>
      <c r="AI716" s="304" t="s">
        <v>131</v>
      </c>
    </row>
    <row r="717" spans="1:35" ht="36" x14ac:dyDescent="0.2">
      <c r="A717" s="108">
        <v>2021</v>
      </c>
      <c r="B717" s="108">
        <v>591</v>
      </c>
      <c r="C717" s="109" t="s">
        <v>1787</v>
      </c>
      <c r="D717" s="297" t="s">
        <v>1944</v>
      </c>
      <c r="E717" s="109" t="s">
        <v>1712</v>
      </c>
      <c r="F717" s="305" t="s">
        <v>1945</v>
      </c>
      <c r="G717" s="112">
        <v>14168.75</v>
      </c>
      <c r="H717" s="112">
        <v>5577.84</v>
      </c>
      <c r="I717" s="107" t="s">
        <v>121</v>
      </c>
      <c r="J717" s="112">
        <f>IF(I717="SI", G717-H717,G717)</f>
        <v>8590.91</v>
      </c>
      <c r="K717" s="299" t="s">
        <v>1215</v>
      </c>
      <c r="L717" s="108">
        <v>2021</v>
      </c>
      <c r="M717" s="108">
        <v>6250</v>
      </c>
      <c r="N717" s="109" t="s">
        <v>1783</v>
      </c>
      <c r="O717" s="111" t="s">
        <v>1216</v>
      </c>
      <c r="P717" s="109" t="s">
        <v>1217</v>
      </c>
      <c r="Q717" s="109" t="s">
        <v>125</v>
      </c>
      <c r="R717" s="108">
        <v>2</v>
      </c>
      <c r="S717" s="111" t="s">
        <v>138</v>
      </c>
      <c r="T717" s="108">
        <v>2010501</v>
      </c>
      <c r="U717" s="108">
        <v>6130</v>
      </c>
      <c r="V717" s="108">
        <v>3069</v>
      </c>
      <c r="W717" s="108">
        <v>99</v>
      </c>
      <c r="X717" s="113">
        <v>2021</v>
      </c>
      <c r="Y717" s="113">
        <v>32</v>
      </c>
      <c r="Z717" s="113">
        <v>1</v>
      </c>
      <c r="AA717" s="114" t="s">
        <v>1765</v>
      </c>
      <c r="AB717" s="108">
        <v>1056</v>
      </c>
      <c r="AC717" s="109" t="s">
        <v>1817</v>
      </c>
      <c r="AD717" s="300" t="s">
        <v>1946</v>
      </c>
      <c r="AE717" s="300" t="s">
        <v>1804</v>
      </c>
      <c r="AF717" s="301">
        <f>AE717-AD717</f>
        <v>-22</v>
      </c>
      <c r="AG717" s="302">
        <f>IF(AI717="SI", 0,J717)</f>
        <v>8590.91</v>
      </c>
      <c r="AH717" s="303">
        <f>AG717*AF717</f>
        <v>-189000.02</v>
      </c>
      <c r="AI717" s="304" t="s">
        <v>131</v>
      </c>
    </row>
    <row r="718" spans="1:35" ht="36" x14ac:dyDescent="0.2">
      <c r="A718" s="108">
        <v>2021</v>
      </c>
      <c r="B718" s="108">
        <v>591</v>
      </c>
      <c r="C718" s="109" t="s">
        <v>1787</v>
      </c>
      <c r="D718" s="297" t="s">
        <v>1944</v>
      </c>
      <c r="E718" s="109" t="s">
        <v>1712</v>
      </c>
      <c r="F718" s="305" t="s">
        <v>1945</v>
      </c>
      <c r="G718" s="112">
        <v>43675.4</v>
      </c>
      <c r="H718" s="112">
        <v>0</v>
      </c>
      <c r="I718" s="107" t="s">
        <v>131</v>
      </c>
      <c r="J718" s="112">
        <f>IF(I718="SI", G718-H718,G718)</f>
        <v>43675.4</v>
      </c>
      <c r="K718" s="299" t="s">
        <v>1215</v>
      </c>
      <c r="L718" s="108">
        <v>2021</v>
      </c>
      <c r="M718" s="108">
        <v>6250</v>
      </c>
      <c r="N718" s="109" t="s">
        <v>1783</v>
      </c>
      <c r="O718" s="111" t="s">
        <v>1216</v>
      </c>
      <c r="P718" s="109" t="s">
        <v>1217</v>
      </c>
      <c r="Q718" s="109" t="s">
        <v>125</v>
      </c>
      <c r="R718" s="108">
        <v>2</v>
      </c>
      <c r="S718" s="111" t="s">
        <v>138</v>
      </c>
      <c r="T718" s="108">
        <v>2010501</v>
      </c>
      <c r="U718" s="108">
        <v>6130</v>
      </c>
      <c r="V718" s="108">
        <v>3069</v>
      </c>
      <c r="W718" s="108">
        <v>99</v>
      </c>
      <c r="X718" s="113">
        <v>2021</v>
      </c>
      <c r="Y718" s="113">
        <v>95</v>
      </c>
      <c r="Z718" s="113">
        <v>0</v>
      </c>
      <c r="AA718" s="114" t="s">
        <v>1765</v>
      </c>
      <c r="AB718" s="108">
        <v>1057</v>
      </c>
      <c r="AC718" s="109" t="s">
        <v>1817</v>
      </c>
      <c r="AD718" s="300" t="s">
        <v>1946</v>
      </c>
      <c r="AE718" s="300" t="s">
        <v>1804</v>
      </c>
      <c r="AF718" s="301">
        <f>AE718-AD718</f>
        <v>-22</v>
      </c>
      <c r="AG718" s="302">
        <f>IF(AI718="SI", 0,J718)</f>
        <v>43675.4</v>
      </c>
      <c r="AH718" s="303">
        <f>AG718*AF718</f>
        <v>-960858.8</v>
      </c>
      <c r="AI718" s="304" t="s">
        <v>131</v>
      </c>
    </row>
    <row r="719" spans="1:35" ht="36" x14ac:dyDescent="0.2">
      <c r="A719" s="108">
        <v>2021</v>
      </c>
      <c r="B719" s="108">
        <v>591</v>
      </c>
      <c r="C719" s="109" t="s">
        <v>1787</v>
      </c>
      <c r="D719" s="297" t="s">
        <v>1944</v>
      </c>
      <c r="E719" s="109" t="s">
        <v>1712</v>
      </c>
      <c r="F719" s="305" t="s">
        <v>1945</v>
      </c>
      <c r="G719" s="112">
        <v>3512.11</v>
      </c>
      <c r="H719" s="112">
        <v>0</v>
      </c>
      <c r="I719" s="107" t="s">
        <v>131</v>
      </c>
      <c r="J719" s="112">
        <f>IF(I719="SI", G719-H719,G719)</f>
        <v>3512.11</v>
      </c>
      <c r="K719" s="299" t="s">
        <v>1215</v>
      </c>
      <c r="L719" s="108">
        <v>2021</v>
      </c>
      <c r="M719" s="108">
        <v>6250</v>
      </c>
      <c r="N719" s="109" t="s">
        <v>1783</v>
      </c>
      <c r="O719" s="111" t="s">
        <v>1216</v>
      </c>
      <c r="P719" s="109" t="s">
        <v>1217</v>
      </c>
      <c r="Q719" s="109" t="s">
        <v>125</v>
      </c>
      <c r="R719" s="108">
        <v>2</v>
      </c>
      <c r="S719" s="111" t="s">
        <v>138</v>
      </c>
      <c r="T719" s="108">
        <v>2010501</v>
      </c>
      <c r="U719" s="108">
        <v>6130</v>
      </c>
      <c r="V719" s="108">
        <v>3069</v>
      </c>
      <c r="W719" s="108">
        <v>99</v>
      </c>
      <c r="X719" s="113">
        <v>2021</v>
      </c>
      <c r="Y719" s="113">
        <v>274</v>
      </c>
      <c r="Z719" s="113">
        <v>0</v>
      </c>
      <c r="AA719" s="114" t="s">
        <v>1765</v>
      </c>
      <c r="AB719" s="108">
        <v>1058</v>
      </c>
      <c r="AC719" s="109" t="s">
        <v>1817</v>
      </c>
      <c r="AD719" s="300" t="s">
        <v>1946</v>
      </c>
      <c r="AE719" s="300" t="s">
        <v>1804</v>
      </c>
      <c r="AF719" s="301">
        <f>AE719-AD719</f>
        <v>-22</v>
      </c>
      <c r="AG719" s="302">
        <f>IF(AI719="SI", 0,J719)</f>
        <v>3512.11</v>
      </c>
      <c r="AH719" s="303">
        <f>AG719*AF719</f>
        <v>-77266.42</v>
      </c>
      <c r="AI719" s="304" t="s">
        <v>131</v>
      </c>
    </row>
    <row r="720" spans="1:35" ht="48" x14ac:dyDescent="0.2">
      <c r="A720" s="108">
        <v>2021</v>
      </c>
      <c r="B720" s="108">
        <v>592</v>
      </c>
      <c r="C720" s="109" t="s">
        <v>1787</v>
      </c>
      <c r="D720" s="297" t="s">
        <v>699</v>
      </c>
      <c r="E720" s="109" t="s">
        <v>1777</v>
      </c>
      <c r="F720" s="305" t="s">
        <v>1891</v>
      </c>
      <c r="G720" s="112">
        <v>652.1</v>
      </c>
      <c r="H720" s="112">
        <v>122.65</v>
      </c>
      <c r="I720" s="107" t="s">
        <v>121</v>
      </c>
      <c r="J720" s="112">
        <f>IF(I720="SI", G720-H720,G720)</f>
        <v>529.45000000000005</v>
      </c>
      <c r="K720" s="299" t="s">
        <v>1892</v>
      </c>
      <c r="L720" s="108">
        <v>2021</v>
      </c>
      <c r="M720" s="108">
        <v>6305</v>
      </c>
      <c r="N720" s="109" t="s">
        <v>1787</v>
      </c>
      <c r="O720" s="111" t="s">
        <v>1947</v>
      </c>
      <c r="P720" s="109" t="s">
        <v>1948</v>
      </c>
      <c r="Q720" s="109" t="s">
        <v>1949</v>
      </c>
      <c r="R720" s="108">
        <v>2</v>
      </c>
      <c r="S720" s="111" t="s">
        <v>138</v>
      </c>
      <c r="T720" s="108">
        <v>1080103</v>
      </c>
      <c r="U720" s="108">
        <v>2780</v>
      </c>
      <c r="V720" s="108">
        <v>1934</v>
      </c>
      <c r="W720" s="108">
        <v>99</v>
      </c>
      <c r="X720" s="113">
        <v>2020</v>
      </c>
      <c r="Y720" s="113">
        <v>284</v>
      </c>
      <c r="Z720" s="113">
        <v>0</v>
      </c>
      <c r="AA720" s="114" t="s">
        <v>797</v>
      </c>
      <c r="AB720" s="108">
        <v>1164</v>
      </c>
      <c r="AC720" s="109" t="s">
        <v>798</v>
      </c>
      <c r="AD720" s="300" t="s">
        <v>1950</v>
      </c>
      <c r="AE720" s="300" t="s">
        <v>799</v>
      </c>
      <c r="AF720" s="301">
        <f>AE720-AD720</f>
        <v>-11</v>
      </c>
      <c r="AG720" s="302">
        <f>IF(AI720="SI", 0,J720)</f>
        <v>529.45000000000005</v>
      </c>
      <c r="AH720" s="303">
        <f>AG720*AF720</f>
        <v>-5823.9500000000007</v>
      </c>
      <c r="AI720" s="304" t="s">
        <v>131</v>
      </c>
    </row>
    <row r="721" spans="1:35" ht="48" x14ac:dyDescent="0.2">
      <c r="A721" s="108">
        <v>2021</v>
      </c>
      <c r="B721" s="108">
        <v>592</v>
      </c>
      <c r="C721" s="109" t="s">
        <v>1787</v>
      </c>
      <c r="D721" s="297" t="s">
        <v>699</v>
      </c>
      <c r="E721" s="109" t="s">
        <v>1777</v>
      </c>
      <c r="F721" s="305" t="s">
        <v>1891</v>
      </c>
      <c r="G721" s="112">
        <v>28.05</v>
      </c>
      <c r="H721" s="112">
        <v>0</v>
      </c>
      <c r="I721" s="107" t="s">
        <v>121</v>
      </c>
      <c r="J721" s="112">
        <f>IF(I721="SI", G721-H721,G721)</f>
        <v>28.05</v>
      </c>
      <c r="K721" s="299" t="s">
        <v>1892</v>
      </c>
      <c r="L721" s="108">
        <v>2021</v>
      </c>
      <c r="M721" s="108">
        <v>6305</v>
      </c>
      <c r="N721" s="109" t="s">
        <v>1787</v>
      </c>
      <c r="O721" s="111" t="s">
        <v>1947</v>
      </c>
      <c r="P721" s="109" t="s">
        <v>1948</v>
      </c>
      <c r="Q721" s="109" t="s">
        <v>1949</v>
      </c>
      <c r="R721" s="108">
        <v>2</v>
      </c>
      <c r="S721" s="111" t="s">
        <v>138</v>
      </c>
      <c r="T721" s="108">
        <v>1080103</v>
      </c>
      <c r="U721" s="108">
        <v>2780</v>
      </c>
      <c r="V721" s="108">
        <v>1934</v>
      </c>
      <c r="W721" s="108">
        <v>99</v>
      </c>
      <c r="X721" s="113">
        <v>2021</v>
      </c>
      <c r="Y721" s="113">
        <v>308</v>
      </c>
      <c r="Z721" s="113">
        <v>0</v>
      </c>
      <c r="AA721" s="114" t="s">
        <v>797</v>
      </c>
      <c r="AB721" s="108">
        <v>1165</v>
      </c>
      <c r="AC721" s="109" t="s">
        <v>798</v>
      </c>
      <c r="AD721" s="300" t="s">
        <v>1950</v>
      </c>
      <c r="AE721" s="300" t="s">
        <v>799</v>
      </c>
      <c r="AF721" s="301">
        <f>AE721-AD721</f>
        <v>-11</v>
      </c>
      <c r="AG721" s="302">
        <f>IF(AI721="SI", 0,J721)</f>
        <v>28.05</v>
      </c>
      <c r="AH721" s="303">
        <f>AG721*AF721</f>
        <v>-308.55</v>
      </c>
      <c r="AI721" s="304" t="s">
        <v>131</v>
      </c>
    </row>
    <row r="722" spans="1:35" ht="60" x14ac:dyDescent="0.2">
      <c r="A722" s="108">
        <v>2021</v>
      </c>
      <c r="B722" s="108">
        <v>593</v>
      </c>
      <c r="C722" s="109" t="s">
        <v>1650</v>
      </c>
      <c r="D722" s="297" t="s">
        <v>1951</v>
      </c>
      <c r="E722" s="109" t="s">
        <v>1765</v>
      </c>
      <c r="F722" s="305" t="s">
        <v>1952</v>
      </c>
      <c r="G722" s="112">
        <v>254.75</v>
      </c>
      <c r="H722" s="112">
        <v>45.94</v>
      </c>
      <c r="I722" s="107" t="s">
        <v>121</v>
      </c>
      <c r="J722" s="112">
        <f>IF(I722="SI", G722-H722,G722)</f>
        <v>208.81</v>
      </c>
      <c r="K722" s="299" t="s">
        <v>1953</v>
      </c>
      <c r="L722" s="108">
        <v>2021</v>
      </c>
      <c r="M722" s="108">
        <v>6304</v>
      </c>
      <c r="N722" s="109" t="s">
        <v>1787</v>
      </c>
      <c r="O722" s="111" t="s">
        <v>1679</v>
      </c>
      <c r="P722" s="109" t="s">
        <v>1680</v>
      </c>
      <c r="Q722" s="109" t="s">
        <v>125</v>
      </c>
      <c r="R722" s="108">
        <v>2</v>
      </c>
      <c r="S722" s="111" t="s">
        <v>138</v>
      </c>
      <c r="T722" s="108">
        <v>1080102</v>
      </c>
      <c r="U722" s="108">
        <v>2770</v>
      </c>
      <c r="V722" s="108">
        <v>1928</v>
      </c>
      <c r="W722" s="108">
        <v>1</v>
      </c>
      <c r="X722" s="113">
        <v>2021</v>
      </c>
      <c r="Y722" s="113">
        <v>51</v>
      </c>
      <c r="Z722" s="113">
        <v>5</v>
      </c>
      <c r="AA722" s="114" t="s">
        <v>797</v>
      </c>
      <c r="AB722" s="108">
        <v>1170</v>
      </c>
      <c r="AC722" s="109" t="s">
        <v>798</v>
      </c>
      <c r="AD722" s="300" t="s">
        <v>1954</v>
      </c>
      <c r="AE722" s="300" t="s">
        <v>799</v>
      </c>
      <c r="AF722" s="301">
        <f>AE722-AD722</f>
        <v>-10</v>
      </c>
      <c r="AG722" s="302">
        <f>IF(AI722="SI", 0,J722)</f>
        <v>208.81</v>
      </c>
      <c r="AH722" s="303">
        <f>AG722*AF722</f>
        <v>-2088.1</v>
      </c>
      <c r="AI722" s="304" t="s">
        <v>131</v>
      </c>
    </row>
    <row r="723" spans="1:35" ht="72" x14ac:dyDescent="0.2">
      <c r="A723" s="108">
        <v>2021</v>
      </c>
      <c r="B723" s="108">
        <v>594</v>
      </c>
      <c r="C723" s="109" t="s">
        <v>1650</v>
      </c>
      <c r="D723" s="297" t="s">
        <v>1955</v>
      </c>
      <c r="E723" s="109" t="s">
        <v>1777</v>
      </c>
      <c r="F723" s="305" t="s">
        <v>1801</v>
      </c>
      <c r="G723" s="112">
        <v>384.94</v>
      </c>
      <c r="H723" s="112">
        <v>0</v>
      </c>
      <c r="I723" s="107" t="s">
        <v>131</v>
      </c>
      <c r="J723" s="112">
        <f>IF(I723="SI", G723-H723,G723)</f>
        <v>384.94</v>
      </c>
      <c r="K723" s="299" t="s">
        <v>1782</v>
      </c>
      <c r="L723" s="108">
        <v>2021</v>
      </c>
      <c r="M723" s="108">
        <v>6303</v>
      </c>
      <c r="N723" s="109" t="s">
        <v>1787</v>
      </c>
      <c r="O723" s="111" t="s">
        <v>1956</v>
      </c>
      <c r="P723" s="109" t="s">
        <v>1957</v>
      </c>
      <c r="Q723" s="109" t="s">
        <v>125</v>
      </c>
      <c r="R723" s="108">
        <v>4</v>
      </c>
      <c r="S723" s="111" t="s">
        <v>126</v>
      </c>
      <c r="T723" s="108">
        <v>1040202</v>
      </c>
      <c r="U723" s="108">
        <v>1560</v>
      </c>
      <c r="V723" s="108">
        <v>1368</v>
      </c>
      <c r="W723" s="108">
        <v>99</v>
      </c>
      <c r="X723" s="113">
        <v>2021</v>
      </c>
      <c r="Y723" s="113">
        <v>202</v>
      </c>
      <c r="Z723" s="113">
        <v>0</v>
      </c>
      <c r="AA723" s="114" t="s">
        <v>797</v>
      </c>
      <c r="AB723" s="108">
        <v>1118</v>
      </c>
      <c r="AC723" s="109" t="s">
        <v>1827</v>
      </c>
      <c r="AD723" s="300" t="s">
        <v>1950</v>
      </c>
      <c r="AE723" s="300" t="s">
        <v>799</v>
      </c>
      <c r="AF723" s="301">
        <f>AE723-AD723</f>
        <v>-11</v>
      </c>
      <c r="AG723" s="302">
        <f>IF(AI723="SI", 0,J723)</f>
        <v>384.94</v>
      </c>
      <c r="AH723" s="303">
        <f>AG723*AF723</f>
        <v>-4234.34</v>
      </c>
      <c r="AI723" s="304" t="s">
        <v>131</v>
      </c>
    </row>
    <row r="724" spans="1:35" x14ac:dyDescent="0.2">
      <c r="A724" s="108">
        <v>2021</v>
      </c>
      <c r="B724" s="108">
        <v>595</v>
      </c>
      <c r="C724" s="109" t="s">
        <v>1809</v>
      </c>
      <c r="D724" s="297" t="s">
        <v>1958</v>
      </c>
      <c r="E724" s="109" t="s">
        <v>1650</v>
      </c>
      <c r="F724" s="305" t="s">
        <v>1959</v>
      </c>
      <c r="G724" s="112">
        <v>44.68</v>
      </c>
      <c r="H724" s="112">
        <v>4.0599999999999996</v>
      </c>
      <c r="I724" s="107" t="s">
        <v>121</v>
      </c>
      <c r="J724" s="112">
        <f>IF(I724="SI", G724-H724,G724)</f>
        <v>40.619999999999997</v>
      </c>
      <c r="K724" s="299" t="s">
        <v>1960</v>
      </c>
      <c r="L724" s="108">
        <v>2021</v>
      </c>
      <c r="M724" s="108">
        <v>6385</v>
      </c>
      <c r="N724" s="109" t="s">
        <v>1804</v>
      </c>
      <c r="O724" s="111" t="s">
        <v>1961</v>
      </c>
      <c r="P724" s="109" t="s">
        <v>1962</v>
      </c>
      <c r="Q724" s="109" t="s">
        <v>125</v>
      </c>
      <c r="R724" s="108">
        <v>2</v>
      </c>
      <c r="S724" s="111" t="s">
        <v>138</v>
      </c>
      <c r="T724" s="108">
        <v>1090602</v>
      </c>
      <c r="U724" s="108">
        <v>3650</v>
      </c>
      <c r="V724" s="108">
        <v>1808</v>
      </c>
      <c r="W724" s="108">
        <v>1</v>
      </c>
      <c r="X724" s="113">
        <v>2021</v>
      </c>
      <c r="Y724" s="113">
        <v>240</v>
      </c>
      <c r="Z724" s="113">
        <v>2</v>
      </c>
      <c r="AA724" s="114" t="s">
        <v>797</v>
      </c>
      <c r="AB724" s="108">
        <v>1176</v>
      </c>
      <c r="AC724" s="109" t="s">
        <v>798</v>
      </c>
      <c r="AD724" s="300" t="s">
        <v>1963</v>
      </c>
      <c r="AE724" s="300" t="s">
        <v>1964</v>
      </c>
      <c r="AF724" s="301">
        <f>AE724-AD724</f>
        <v>7</v>
      </c>
      <c r="AG724" s="302">
        <f>IF(AI724="SI", 0,J724)</f>
        <v>40.619999999999997</v>
      </c>
      <c r="AH724" s="303">
        <f>AG724*AF724</f>
        <v>284.33999999999997</v>
      </c>
      <c r="AI724" s="304" t="s">
        <v>131</v>
      </c>
    </row>
    <row r="725" spans="1:35" ht="96" x14ac:dyDescent="0.2">
      <c r="A725" s="108">
        <v>2021</v>
      </c>
      <c r="B725" s="108">
        <v>596</v>
      </c>
      <c r="C725" s="109" t="s">
        <v>1820</v>
      </c>
      <c r="D725" s="297" t="s">
        <v>1965</v>
      </c>
      <c r="E725" s="109" t="s">
        <v>1809</v>
      </c>
      <c r="F725" s="305" t="s">
        <v>1966</v>
      </c>
      <c r="G725" s="112">
        <v>362</v>
      </c>
      <c r="H725" s="112">
        <v>0</v>
      </c>
      <c r="I725" s="107" t="s">
        <v>131</v>
      </c>
      <c r="J725" s="112">
        <f>IF(I725="SI", G725-H725,G725)</f>
        <v>362</v>
      </c>
      <c r="K725" s="299" t="s">
        <v>1967</v>
      </c>
      <c r="L725" s="108">
        <v>2021</v>
      </c>
      <c r="M725" s="108">
        <v>6467</v>
      </c>
      <c r="N725" s="109" t="s">
        <v>1809</v>
      </c>
      <c r="O725" s="111" t="s">
        <v>1968</v>
      </c>
      <c r="P725" s="109" t="s">
        <v>1969</v>
      </c>
      <c r="Q725" s="109" t="s">
        <v>1969</v>
      </c>
      <c r="R725" s="108">
        <v>1</v>
      </c>
      <c r="S725" s="111" t="s">
        <v>166</v>
      </c>
      <c r="T725" s="108">
        <v>1010202</v>
      </c>
      <c r="U725" s="108">
        <v>130</v>
      </c>
      <c r="V725" s="108">
        <v>1043</v>
      </c>
      <c r="W725" s="108">
        <v>1</v>
      </c>
      <c r="X725" s="113">
        <v>2021</v>
      </c>
      <c r="Y725" s="113">
        <v>40</v>
      </c>
      <c r="Z725" s="113">
        <v>22</v>
      </c>
      <c r="AA725" s="114" t="s">
        <v>797</v>
      </c>
      <c r="AB725" s="108">
        <v>1153</v>
      </c>
      <c r="AC725" s="109" t="s">
        <v>798</v>
      </c>
      <c r="AD725" s="300" t="s">
        <v>1970</v>
      </c>
      <c r="AE725" s="300" t="s">
        <v>799</v>
      </c>
      <c r="AF725" s="301">
        <f>AE725-AD725</f>
        <v>-18</v>
      </c>
      <c r="AG725" s="302">
        <f>IF(AI725="SI", 0,J725)</f>
        <v>362</v>
      </c>
      <c r="AH725" s="303">
        <f>AG725*AF725</f>
        <v>-6516</v>
      </c>
      <c r="AI725" s="304" t="s">
        <v>131</v>
      </c>
    </row>
    <row r="726" spans="1:35" ht="48" x14ac:dyDescent="0.2">
      <c r="A726" s="108">
        <v>2021</v>
      </c>
      <c r="B726" s="108">
        <v>597</v>
      </c>
      <c r="C726" s="109" t="s">
        <v>1820</v>
      </c>
      <c r="D726" s="297" t="s">
        <v>1971</v>
      </c>
      <c r="E726" s="109" t="s">
        <v>1804</v>
      </c>
      <c r="F726" s="305" t="s">
        <v>1972</v>
      </c>
      <c r="G726" s="112">
        <v>2135</v>
      </c>
      <c r="H726" s="112">
        <v>385</v>
      </c>
      <c r="I726" s="107" t="s">
        <v>121</v>
      </c>
      <c r="J726" s="112">
        <f>IF(I726="SI", G726-H726,G726)</f>
        <v>1750</v>
      </c>
      <c r="K726" s="299" t="s">
        <v>1973</v>
      </c>
      <c r="L726" s="108">
        <v>2021</v>
      </c>
      <c r="M726" s="108">
        <v>6476</v>
      </c>
      <c r="N726" s="109" t="s">
        <v>1809</v>
      </c>
      <c r="O726" s="111" t="s">
        <v>438</v>
      </c>
      <c r="P726" s="109" t="s">
        <v>439</v>
      </c>
      <c r="Q726" s="109" t="s">
        <v>125</v>
      </c>
      <c r="R726" s="108">
        <v>2</v>
      </c>
      <c r="S726" s="111" t="s">
        <v>138</v>
      </c>
      <c r="T726" s="108">
        <v>2010501</v>
      </c>
      <c r="U726" s="108">
        <v>6130</v>
      </c>
      <c r="V726" s="108">
        <v>3063</v>
      </c>
      <c r="W726" s="108">
        <v>99</v>
      </c>
      <c r="X726" s="113">
        <v>2021</v>
      </c>
      <c r="Y726" s="113">
        <v>266</v>
      </c>
      <c r="Z726" s="113">
        <v>0</v>
      </c>
      <c r="AA726" s="114" t="s">
        <v>1963</v>
      </c>
      <c r="AB726" s="108">
        <v>1256</v>
      </c>
      <c r="AC726" s="109" t="s">
        <v>1963</v>
      </c>
      <c r="AD726" s="300" t="s">
        <v>1974</v>
      </c>
      <c r="AE726" s="300" t="s">
        <v>1975</v>
      </c>
      <c r="AF726" s="301">
        <f>AE726-AD726</f>
        <v>4</v>
      </c>
      <c r="AG726" s="302">
        <f>IF(AI726="SI", 0,J726)</f>
        <v>1750</v>
      </c>
      <c r="AH726" s="303">
        <f>AG726*AF726</f>
        <v>7000</v>
      </c>
      <c r="AI726" s="304" t="s">
        <v>131</v>
      </c>
    </row>
    <row r="727" spans="1:35" ht="108" x14ac:dyDescent="0.2">
      <c r="A727" s="108">
        <v>2021</v>
      </c>
      <c r="B727" s="108">
        <v>598</v>
      </c>
      <c r="C727" s="109" t="s">
        <v>1820</v>
      </c>
      <c r="D727" s="297" t="s">
        <v>1976</v>
      </c>
      <c r="E727" s="109" t="s">
        <v>1783</v>
      </c>
      <c r="F727" s="305" t="s">
        <v>1977</v>
      </c>
      <c r="G727" s="112">
        <v>13.45</v>
      </c>
      <c r="H727" s="112">
        <v>2.4500000000000002</v>
      </c>
      <c r="I727" s="107" t="s">
        <v>121</v>
      </c>
      <c r="J727" s="112">
        <f>IF(I727="SI", G727-H727,G727)</f>
        <v>11</v>
      </c>
      <c r="K727" s="299" t="s">
        <v>432</v>
      </c>
      <c r="L727" s="108">
        <v>2021</v>
      </c>
      <c r="M727" s="108">
        <v>6393</v>
      </c>
      <c r="N727" s="109" t="s">
        <v>1804</v>
      </c>
      <c r="O727" s="111" t="s">
        <v>213</v>
      </c>
      <c r="P727" s="109" t="s">
        <v>214</v>
      </c>
      <c r="Q727" s="109" t="s">
        <v>214</v>
      </c>
      <c r="R727" s="108">
        <v>1</v>
      </c>
      <c r="S727" s="111" t="s">
        <v>166</v>
      </c>
      <c r="T727" s="108">
        <v>1010203</v>
      </c>
      <c r="U727" s="108">
        <v>140</v>
      </c>
      <c r="V727" s="108">
        <v>1043</v>
      </c>
      <c r="W727" s="108">
        <v>2</v>
      </c>
      <c r="X727" s="113">
        <v>2021</v>
      </c>
      <c r="Y727" s="113">
        <v>133</v>
      </c>
      <c r="Z727" s="113">
        <v>0</v>
      </c>
      <c r="AA727" s="114" t="s">
        <v>797</v>
      </c>
      <c r="AB727" s="108">
        <v>1146</v>
      </c>
      <c r="AC727" s="109" t="s">
        <v>798</v>
      </c>
      <c r="AD727" s="300" t="s">
        <v>1978</v>
      </c>
      <c r="AE727" s="300" t="s">
        <v>799</v>
      </c>
      <c r="AF727" s="301">
        <f>AE727-AD727</f>
        <v>-13</v>
      </c>
      <c r="AG727" s="302">
        <f>IF(AI727="SI", 0,J727)</f>
        <v>11</v>
      </c>
      <c r="AH727" s="303">
        <f>AG727*AF727</f>
        <v>-143</v>
      </c>
      <c r="AI727" s="304" t="s">
        <v>131</v>
      </c>
    </row>
    <row r="728" spans="1:35" ht="96" x14ac:dyDescent="0.2">
      <c r="A728" s="108">
        <v>2021</v>
      </c>
      <c r="B728" s="108">
        <v>599</v>
      </c>
      <c r="C728" s="109" t="s">
        <v>1820</v>
      </c>
      <c r="D728" s="297" t="s">
        <v>1979</v>
      </c>
      <c r="E728" s="109" t="s">
        <v>1783</v>
      </c>
      <c r="F728" s="305" t="s">
        <v>1980</v>
      </c>
      <c r="G728" s="112">
        <v>94</v>
      </c>
      <c r="H728" s="112">
        <v>9</v>
      </c>
      <c r="I728" s="107" t="s">
        <v>121</v>
      </c>
      <c r="J728" s="112">
        <f>IF(I728="SI", G728-H728,G728)</f>
        <v>85</v>
      </c>
      <c r="K728" s="299" t="s">
        <v>432</v>
      </c>
      <c r="L728" s="108">
        <v>2021</v>
      </c>
      <c r="M728" s="108">
        <v>6380</v>
      </c>
      <c r="N728" s="109" t="s">
        <v>1804</v>
      </c>
      <c r="O728" s="111" t="s">
        <v>213</v>
      </c>
      <c r="P728" s="109" t="s">
        <v>214</v>
      </c>
      <c r="Q728" s="109" t="s">
        <v>214</v>
      </c>
      <c r="R728" s="108">
        <v>4</v>
      </c>
      <c r="S728" s="111" t="s">
        <v>126</v>
      </c>
      <c r="T728" s="108">
        <v>1040103</v>
      </c>
      <c r="U728" s="108">
        <v>1460</v>
      </c>
      <c r="V728" s="108">
        <v>1346</v>
      </c>
      <c r="W728" s="108">
        <v>2</v>
      </c>
      <c r="X728" s="113">
        <v>2021</v>
      </c>
      <c r="Y728" s="113">
        <v>150</v>
      </c>
      <c r="Z728" s="113">
        <v>0</v>
      </c>
      <c r="AA728" s="114" t="s">
        <v>797</v>
      </c>
      <c r="AB728" s="108">
        <v>1130</v>
      </c>
      <c r="AC728" s="109" t="s">
        <v>1827</v>
      </c>
      <c r="AD728" s="300" t="s">
        <v>1978</v>
      </c>
      <c r="AE728" s="300" t="s">
        <v>799</v>
      </c>
      <c r="AF728" s="301">
        <f>AE728-AD728</f>
        <v>-13</v>
      </c>
      <c r="AG728" s="302">
        <f>IF(AI728="SI", 0,J728)</f>
        <v>85</v>
      </c>
      <c r="AH728" s="303">
        <f>AG728*AF728</f>
        <v>-1105</v>
      </c>
      <c r="AI728" s="304" t="s">
        <v>131</v>
      </c>
    </row>
    <row r="729" spans="1:35" ht="96" x14ac:dyDescent="0.2">
      <c r="A729" s="108">
        <v>2021</v>
      </c>
      <c r="B729" s="108">
        <v>600</v>
      </c>
      <c r="C729" s="109" t="s">
        <v>1820</v>
      </c>
      <c r="D729" s="297" t="s">
        <v>1981</v>
      </c>
      <c r="E729" s="109" t="s">
        <v>1783</v>
      </c>
      <c r="F729" s="305" t="s">
        <v>1982</v>
      </c>
      <c r="G729" s="112">
        <v>37.65</v>
      </c>
      <c r="H729" s="112">
        <v>3.65</v>
      </c>
      <c r="I729" s="107" t="s">
        <v>121</v>
      </c>
      <c r="J729" s="112">
        <f>IF(I729="SI", G729-H729,G729)</f>
        <v>34</v>
      </c>
      <c r="K729" s="299" t="s">
        <v>1588</v>
      </c>
      <c r="L729" s="108">
        <v>2021</v>
      </c>
      <c r="M729" s="108">
        <v>6384</v>
      </c>
      <c r="N729" s="109" t="s">
        <v>1804</v>
      </c>
      <c r="O729" s="111" t="s">
        <v>213</v>
      </c>
      <c r="P729" s="109" t="s">
        <v>214</v>
      </c>
      <c r="Q729" s="109" t="s">
        <v>214</v>
      </c>
      <c r="R729" s="108">
        <v>1</v>
      </c>
      <c r="S729" s="111" t="s">
        <v>166</v>
      </c>
      <c r="T729" s="108">
        <v>1010203</v>
      </c>
      <c r="U729" s="108">
        <v>140</v>
      </c>
      <c r="V729" s="108">
        <v>1043</v>
      </c>
      <c r="W729" s="108">
        <v>2</v>
      </c>
      <c r="X729" s="113">
        <v>2021</v>
      </c>
      <c r="Y729" s="113">
        <v>133</v>
      </c>
      <c r="Z729" s="113">
        <v>0</v>
      </c>
      <c r="AA729" s="114" t="s">
        <v>797</v>
      </c>
      <c r="AB729" s="108">
        <v>1145</v>
      </c>
      <c r="AC729" s="109" t="s">
        <v>798</v>
      </c>
      <c r="AD729" s="300" t="s">
        <v>1978</v>
      </c>
      <c r="AE729" s="300" t="s">
        <v>799</v>
      </c>
      <c r="AF729" s="301">
        <f>AE729-AD729</f>
        <v>-13</v>
      </c>
      <c r="AG729" s="302">
        <f>IF(AI729="SI", 0,J729)</f>
        <v>34</v>
      </c>
      <c r="AH729" s="303">
        <f>AG729*AF729</f>
        <v>-442</v>
      </c>
      <c r="AI729" s="304" t="s">
        <v>131</v>
      </c>
    </row>
    <row r="730" spans="1:35" ht="108" x14ac:dyDescent="0.2">
      <c r="A730" s="108">
        <v>2021</v>
      </c>
      <c r="B730" s="108">
        <v>601</v>
      </c>
      <c r="C730" s="109" t="s">
        <v>1820</v>
      </c>
      <c r="D730" s="297" t="s">
        <v>1983</v>
      </c>
      <c r="E730" s="109" t="s">
        <v>1783</v>
      </c>
      <c r="F730" s="305" t="s">
        <v>1984</v>
      </c>
      <c r="G730" s="112">
        <v>13.45</v>
      </c>
      <c r="H730" s="112">
        <v>2.4500000000000002</v>
      </c>
      <c r="I730" s="107" t="s">
        <v>121</v>
      </c>
      <c r="J730" s="112">
        <f>IF(I730="SI", G730-H730,G730)</f>
        <v>11</v>
      </c>
      <c r="K730" s="299" t="s">
        <v>432</v>
      </c>
      <c r="L730" s="108">
        <v>2021</v>
      </c>
      <c r="M730" s="108">
        <v>6401</v>
      </c>
      <c r="N730" s="109" t="s">
        <v>1804</v>
      </c>
      <c r="O730" s="111" t="s">
        <v>213</v>
      </c>
      <c r="P730" s="109" t="s">
        <v>214</v>
      </c>
      <c r="Q730" s="109" t="s">
        <v>214</v>
      </c>
      <c r="R730" s="108">
        <v>2</v>
      </c>
      <c r="S730" s="111" t="s">
        <v>138</v>
      </c>
      <c r="T730" s="108">
        <v>1010503</v>
      </c>
      <c r="U730" s="108">
        <v>470</v>
      </c>
      <c r="V730" s="108">
        <v>1156</v>
      </c>
      <c r="W730" s="108">
        <v>2</v>
      </c>
      <c r="X730" s="113">
        <v>2021</v>
      </c>
      <c r="Y730" s="113">
        <v>199</v>
      </c>
      <c r="Z730" s="113">
        <v>0</v>
      </c>
      <c r="AA730" s="114" t="s">
        <v>797</v>
      </c>
      <c r="AB730" s="108">
        <v>1172</v>
      </c>
      <c r="AC730" s="109" t="s">
        <v>798</v>
      </c>
      <c r="AD730" s="300" t="s">
        <v>1978</v>
      </c>
      <c r="AE730" s="300" t="s">
        <v>799</v>
      </c>
      <c r="AF730" s="301">
        <f>AE730-AD730</f>
        <v>-13</v>
      </c>
      <c r="AG730" s="302">
        <f>IF(AI730="SI", 0,J730)</f>
        <v>11</v>
      </c>
      <c r="AH730" s="303">
        <f>AG730*AF730</f>
        <v>-143</v>
      </c>
      <c r="AI730" s="304" t="s">
        <v>131</v>
      </c>
    </row>
    <row r="731" spans="1:35" ht="96" x14ac:dyDescent="0.2">
      <c r="A731" s="108">
        <v>2021</v>
      </c>
      <c r="B731" s="108">
        <v>602</v>
      </c>
      <c r="C731" s="109" t="s">
        <v>1820</v>
      </c>
      <c r="D731" s="297" t="s">
        <v>1985</v>
      </c>
      <c r="E731" s="109" t="s">
        <v>1783</v>
      </c>
      <c r="F731" s="305" t="s">
        <v>1986</v>
      </c>
      <c r="G731" s="112">
        <v>13.45</v>
      </c>
      <c r="H731" s="112">
        <v>2.4500000000000002</v>
      </c>
      <c r="I731" s="107" t="s">
        <v>121</v>
      </c>
      <c r="J731" s="112">
        <f>IF(I731="SI", G731-H731,G731)</f>
        <v>11</v>
      </c>
      <c r="K731" s="299" t="s">
        <v>432</v>
      </c>
      <c r="L731" s="108">
        <v>2021</v>
      </c>
      <c r="M731" s="108">
        <v>6386</v>
      </c>
      <c r="N731" s="109" t="s">
        <v>1804</v>
      </c>
      <c r="O731" s="111" t="s">
        <v>213</v>
      </c>
      <c r="P731" s="109" t="s">
        <v>214</v>
      </c>
      <c r="Q731" s="109" t="s">
        <v>214</v>
      </c>
      <c r="R731" s="108">
        <v>2</v>
      </c>
      <c r="S731" s="111" t="s">
        <v>138</v>
      </c>
      <c r="T731" s="108">
        <v>1060203</v>
      </c>
      <c r="U731" s="108">
        <v>2340</v>
      </c>
      <c r="V731" s="108">
        <v>1829</v>
      </c>
      <c r="W731" s="108">
        <v>2</v>
      </c>
      <c r="X731" s="113">
        <v>2021</v>
      </c>
      <c r="Y731" s="113">
        <v>198</v>
      </c>
      <c r="Z731" s="113">
        <v>0</v>
      </c>
      <c r="AA731" s="114" t="s">
        <v>797</v>
      </c>
      <c r="AB731" s="108">
        <v>1173</v>
      </c>
      <c r="AC731" s="109" t="s">
        <v>798</v>
      </c>
      <c r="AD731" s="300" t="s">
        <v>1978</v>
      </c>
      <c r="AE731" s="300" t="s">
        <v>799</v>
      </c>
      <c r="AF731" s="301">
        <f>AE731-AD731</f>
        <v>-13</v>
      </c>
      <c r="AG731" s="302">
        <f>IF(AI731="SI", 0,J731)</f>
        <v>11</v>
      </c>
      <c r="AH731" s="303">
        <f>AG731*AF731</f>
        <v>-143</v>
      </c>
      <c r="AI731" s="304" t="s">
        <v>131</v>
      </c>
    </row>
    <row r="732" spans="1:35" ht="96" x14ac:dyDescent="0.2">
      <c r="A732" s="108">
        <v>2021</v>
      </c>
      <c r="B732" s="108">
        <v>603</v>
      </c>
      <c r="C732" s="109" t="s">
        <v>1820</v>
      </c>
      <c r="D732" s="297" t="s">
        <v>1987</v>
      </c>
      <c r="E732" s="109" t="s">
        <v>1783</v>
      </c>
      <c r="F732" s="305" t="s">
        <v>1988</v>
      </c>
      <c r="G732" s="112">
        <v>143.44</v>
      </c>
      <c r="H732" s="112">
        <v>19.440000000000001</v>
      </c>
      <c r="I732" s="107" t="s">
        <v>121</v>
      </c>
      <c r="J732" s="112">
        <f>IF(I732="SI", G732-H732,G732)</f>
        <v>124</v>
      </c>
      <c r="K732" s="299" t="s">
        <v>432</v>
      </c>
      <c r="L732" s="108">
        <v>2021</v>
      </c>
      <c r="M732" s="108">
        <v>6379</v>
      </c>
      <c r="N732" s="109" t="s">
        <v>1804</v>
      </c>
      <c r="O732" s="111" t="s">
        <v>213</v>
      </c>
      <c r="P732" s="109" t="s">
        <v>214</v>
      </c>
      <c r="Q732" s="109" t="s">
        <v>214</v>
      </c>
      <c r="R732" s="108">
        <v>4</v>
      </c>
      <c r="S732" s="111" t="s">
        <v>126</v>
      </c>
      <c r="T732" s="108">
        <v>1040103</v>
      </c>
      <c r="U732" s="108">
        <v>1460</v>
      </c>
      <c r="V732" s="108">
        <v>1346</v>
      </c>
      <c r="W732" s="108">
        <v>2</v>
      </c>
      <c r="X732" s="113">
        <v>2021</v>
      </c>
      <c r="Y732" s="113">
        <v>150</v>
      </c>
      <c r="Z732" s="113">
        <v>0</v>
      </c>
      <c r="AA732" s="114" t="s">
        <v>797</v>
      </c>
      <c r="AB732" s="108">
        <v>1130</v>
      </c>
      <c r="AC732" s="109" t="s">
        <v>1827</v>
      </c>
      <c r="AD732" s="300" t="s">
        <v>1978</v>
      </c>
      <c r="AE732" s="300" t="s">
        <v>799</v>
      </c>
      <c r="AF732" s="301">
        <f>AE732-AD732</f>
        <v>-13</v>
      </c>
      <c r="AG732" s="302">
        <f>IF(AI732="SI", 0,J732)</f>
        <v>124</v>
      </c>
      <c r="AH732" s="303">
        <f>AG732*AF732</f>
        <v>-1612</v>
      </c>
      <c r="AI732" s="304" t="s">
        <v>131</v>
      </c>
    </row>
    <row r="733" spans="1:35" ht="96" x14ac:dyDescent="0.2">
      <c r="A733" s="108">
        <v>2021</v>
      </c>
      <c r="B733" s="108">
        <v>604</v>
      </c>
      <c r="C733" s="109" t="s">
        <v>1820</v>
      </c>
      <c r="D733" s="297" t="s">
        <v>1989</v>
      </c>
      <c r="E733" s="109" t="s">
        <v>1783</v>
      </c>
      <c r="F733" s="305" t="s">
        <v>1990</v>
      </c>
      <c r="G733" s="112">
        <v>137.84</v>
      </c>
      <c r="H733" s="112">
        <v>13.84</v>
      </c>
      <c r="I733" s="107" t="s">
        <v>121</v>
      </c>
      <c r="J733" s="112">
        <f>IF(I733="SI", G733-H733,G733)</f>
        <v>124</v>
      </c>
      <c r="K733" s="299" t="s">
        <v>432</v>
      </c>
      <c r="L733" s="108">
        <v>2021</v>
      </c>
      <c r="M733" s="108">
        <v>6397</v>
      </c>
      <c r="N733" s="109" t="s">
        <v>1804</v>
      </c>
      <c r="O733" s="111" t="s">
        <v>213</v>
      </c>
      <c r="P733" s="109" t="s">
        <v>214</v>
      </c>
      <c r="Q733" s="109" t="s">
        <v>214</v>
      </c>
      <c r="R733" s="108">
        <v>4</v>
      </c>
      <c r="S733" s="111" t="s">
        <v>126</v>
      </c>
      <c r="T733" s="108">
        <v>1040203</v>
      </c>
      <c r="U733" s="108">
        <v>1570</v>
      </c>
      <c r="V733" s="108">
        <v>1366</v>
      </c>
      <c r="W733" s="108">
        <v>2</v>
      </c>
      <c r="X733" s="113">
        <v>2020</v>
      </c>
      <c r="Y733" s="113">
        <v>327</v>
      </c>
      <c r="Z733" s="113">
        <v>0</v>
      </c>
      <c r="AA733" s="114" t="s">
        <v>797</v>
      </c>
      <c r="AB733" s="108">
        <v>1131</v>
      </c>
      <c r="AC733" s="109" t="s">
        <v>1827</v>
      </c>
      <c r="AD733" s="300" t="s">
        <v>1978</v>
      </c>
      <c r="AE733" s="300" t="s">
        <v>799</v>
      </c>
      <c r="AF733" s="301">
        <f>AE733-AD733</f>
        <v>-13</v>
      </c>
      <c r="AG733" s="302">
        <f>IF(AI733="SI", 0,J733)</f>
        <v>124</v>
      </c>
      <c r="AH733" s="303">
        <f>AG733*AF733</f>
        <v>-1612</v>
      </c>
      <c r="AI733" s="304" t="s">
        <v>131</v>
      </c>
    </row>
    <row r="734" spans="1:35" x14ac:dyDescent="0.2">
      <c r="A734" s="108">
        <v>2021</v>
      </c>
      <c r="B734" s="108">
        <v>605</v>
      </c>
      <c r="C734" s="109" t="s">
        <v>1820</v>
      </c>
      <c r="D734" s="297" t="s">
        <v>1991</v>
      </c>
      <c r="E734" s="109" t="s">
        <v>1650</v>
      </c>
      <c r="F734" s="305" t="s">
        <v>1992</v>
      </c>
      <c r="G734" s="112">
        <v>3213.78</v>
      </c>
      <c r="H734" s="112">
        <v>579.13</v>
      </c>
      <c r="I734" s="107" t="s">
        <v>121</v>
      </c>
      <c r="J734" s="112">
        <f>IF(I734="SI", G734-H734,G734)</f>
        <v>2634.65</v>
      </c>
      <c r="K734" s="299" t="s">
        <v>282</v>
      </c>
      <c r="L734" s="108">
        <v>2021</v>
      </c>
      <c r="M734" s="108">
        <v>6477</v>
      </c>
      <c r="N734" s="109" t="s">
        <v>1809</v>
      </c>
      <c r="O734" s="111" t="s">
        <v>240</v>
      </c>
      <c r="P734" s="109" t="s">
        <v>241</v>
      </c>
      <c r="Q734" s="109" t="s">
        <v>241</v>
      </c>
      <c r="R734" s="108">
        <v>2</v>
      </c>
      <c r="S734" s="111" t="s">
        <v>138</v>
      </c>
      <c r="T734" s="108">
        <v>1080203</v>
      </c>
      <c r="U734" s="108">
        <v>2890</v>
      </c>
      <c r="V734" s="108">
        <v>1937</v>
      </c>
      <c r="W734" s="108">
        <v>99</v>
      </c>
      <c r="X734" s="113">
        <v>2021</v>
      </c>
      <c r="Y734" s="113">
        <v>355</v>
      </c>
      <c r="Z734" s="113">
        <v>0</v>
      </c>
      <c r="AA734" s="114" t="s">
        <v>797</v>
      </c>
      <c r="AB734" s="108">
        <v>1169</v>
      </c>
      <c r="AC734" s="109" t="s">
        <v>798</v>
      </c>
      <c r="AD734" s="300" t="s">
        <v>1974</v>
      </c>
      <c r="AE734" s="300" t="s">
        <v>799</v>
      </c>
      <c r="AF734" s="301">
        <f>AE734-AD734</f>
        <v>-17</v>
      </c>
      <c r="AG734" s="302">
        <f>IF(AI734="SI", 0,J734)</f>
        <v>2634.65</v>
      </c>
      <c r="AH734" s="303">
        <f>AG734*AF734</f>
        <v>-44789.05</v>
      </c>
      <c r="AI734" s="304" t="s">
        <v>131</v>
      </c>
    </row>
    <row r="735" spans="1:35" ht="24" x14ac:dyDescent="0.2">
      <c r="A735" s="108">
        <v>2021</v>
      </c>
      <c r="B735" s="108">
        <v>606</v>
      </c>
      <c r="C735" s="109" t="s">
        <v>1820</v>
      </c>
      <c r="D735" s="297" t="s">
        <v>1993</v>
      </c>
      <c r="E735" s="109" t="s">
        <v>1650</v>
      </c>
      <c r="F735" s="305" t="s">
        <v>1994</v>
      </c>
      <c r="G735" s="112">
        <v>120.37</v>
      </c>
      <c r="H735" s="112">
        <v>21.71</v>
      </c>
      <c r="I735" s="107" t="s">
        <v>121</v>
      </c>
      <c r="J735" s="112">
        <f>IF(I735="SI", G735-H735,G735)</f>
        <v>98.66</v>
      </c>
      <c r="K735" s="299" t="s">
        <v>282</v>
      </c>
      <c r="L735" s="108">
        <v>2021</v>
      </c>
      <c r="M735" s="108">
        <v>6475</v>
      </c>
      <c r="N735" s="109" t="s">
        <v>1809</v>
      </c>
      <c r="O735" s="111" t="s">
        <v>240</v>
      </c>
      <c r="P735" s="109" t="s">
        <v>241</v>
      </c>
      <c r="Q735" s="109" t="s">
        <v>241</v>
      </c>
      <c r="R735" s="108">
        <v>4</v>
      </c>
      <c r="S735" s="111" t="s">
        <v>126</v>
      </c>
      <c r="T735" s="108">
        <v>1010203</v>
      </c>
      <c r="U735" s="108">
        <v>140</v>
      </c>
      <c r="V735" s="108">
        <v>1043</v>
      </c>
      <c r="W735" s="108">
        <v>2</v>
      </c>
      <c r="X735" s="113">
        <v>2021</v>
      </c>
      <c r="Y735" s="113">
        <v>225</v>
      </c>
      <c r="Z735" s="113">
        <v>0</v>
      </c>
      <c r="AA735" s="114" t="s">
        <v>797</v>
      </c>
      <c r="AB735" s="108">
        <v>1142</v>
      </c>
      <c r="AC735" s="109" t="s">
        <v>798</v>
      </c>
      <c r="AD735" s="300" t="s">
        <v>1974</v>
      </c>
      <c r="AE735" s="300" t="s">
        <v>799</v>
      </c>
      <c r="AF735" s="301">
        <f>AE735-AD735</f>
        <v>-17</v>
      </c>
      <c r="AG735" s="302">
        <f>IF(AI735="SI", 0,J735)</f>
        <v>98.66</v>
      </c>
      <c r="AH735" s="303">
        <f>AG735*AF735</f>
        <v>-1677.22</v>
      </c>
      <c r="AI735" s="304" t="s">
        <v>131</v>
      </c>
    </row>
    <row r="736" spans="1:35" ht="24" x14ac:dyDescent="0.2">
      <c r="A736" s="108">
        <v>2021</v>
      </c>
      <c r="B736" s="108">
        <v>607</v>
      </c>
      <c r="C736" s="109" t="s">
        <v>1820</v>
      </c>
      <c r="D736" s="297" t="s">
        <v>1995</v>
      </c>
      <c r="E736" s="109" t="s">
        <v>1650</v>
      </c>
      <c r="F736" s="305" t="s">
        <v>1996</v>
      </c>
      <c r="G736" s="112">
        <v>499.16</v>
      </c>
      <c r="H736" s="112">
        <v>90.01</v>
      </c>
      <c r="I736" s="107" t="s">
        <v>121</v>
      </c>
      <c r="J736" s="112">
        <f>IF(I736="SI", G736-H736,G736)</f>
        <v>409.15000000000003</v>
      </c>
      <c r="K736" s="299" t="s">
        <v>282</v>
      </c>
      <c r="L736" s="108">
        <v>2021</v>
      </c>
      <c r="M736" s="108">
        <v>6471</v>
      </c>
      <c r="N736" s="109" t="s">
        <v>1809</v>
      </c>
      <c r="O736" s="111" t="s">
        <v>240</v>
      </c>
      <c r="P736" s="109" t="s">
        <v>241</v>
      </c>
      <c r="Q736" s="109" t="s">
        <v>241</v>
      </c>
      <c r="R736" s="108">
        <v>4</v>
      </c>
      <c r="S736" s="111" t="s">
        <v>126</v>
      </c>
      <c r="T736" s="108">
        <v>1060203</v>
      </c>
      <c r="U736" s="108">
        <v>2340</v>
      </c>
      <c r="V736" s="108">
        <v>1829</v>
      </c>
      <c r="W736" s="108">
        <v>2</v>
      </c>
      <c r="X736" s="113">
        <v>2021</v>
      </c>
      <c r="Y736" s="113">
        <v>234</v>
      </c>
      <c r="Z736" s="113">
        <v>0</v>
      </c>
      <c r="AA736" s="114" t="s">
        <v>797</v>
      </c>
      <c r="AB736" s="108">
        <v>1168</v>
      </c>
      <c r="AC736" s="109" t="s">
        <v>798</v>
      </c>
      <c r="AD736" s="300" t="s">
        <v>1974</v>
      </c>
      <c r="AE736" s="300" t="s">
        <v>799</v>
      </c>
      <c r="AF736" s="301">
        <f>AE736-AD736</f>
        <v>-17</v>
      </c>
      <c r="AG736" s="302">
        <f>IF(AI736="SI", 0,J736)</f>
        <v>409.15000000000003</v>
      </c>
      <c r="AH736" s="303">
        <f>AG736*AF736</f>
        <v>-6955.55</v>
      </c>
      <c r="AI736" s="304" t="s">
        <v>131</v>
      </c>
    </row>
    <row r="737" spans="1:35" ht="48" x14ac:dyDescent="0.2">
      <c r="A737" s="108">
        <v>2021</v>
      </c>
      <c r="B737" s="108">
        <v>608</v>
      </c>
      <c r="C737" s="109" t="s">
        <v>1820</v>
      </c>
      <c r="D737" s="297" t="s">
        <v>1997</v>
      </c>
      <c r="E737" s="109" t="s">
        <v>1650</v>
      </c>
      <c r="F737" s="305" t="s">
        <v>1998</v>
      </c>
      <c r="G737" s="112">
        <v>18.100000000000001</v>
      </c>
      <c r="H737" s="112">
        <v>3.26</v>
      </c>
      <c r="I737" s="107" t="s">
        <v>121</v>
      </c>
      <c r="J737" s="112">
        <f>IF(I737="SI", G737-H737,G737)</f>
        <v>14.840000000000002</v>
      </c>
      <c r="K737" s="299" t="s">
        <v>282</v>
      </c>
      <c r="L737" s="108">
        <v>2021</v>
      </c>
      <c r="M737" s="108">
        <v>6478</v>
      </c>
      <c r="N737" s="109" t="s">
        <v>1809</v>
      </c>
      <c r="O737" s="111" t="s">
        <v>240</v>
      </c>
      <c r="P737" s="109" t="s">
        <v>241</v>
      </c>
      <c r="Q737" s="109" t="s">
        <v>241</v>
      </c>
      <c r="R737" s="108">
        <v>4</v>
      </c>
      <c r="S737" s="111" t="s">
        <v>126</v>
      </c>
      <c r="T737" s="108">
        <v>1010503</v>
      </c>
      <c r="U737" s="108">
        <v>470</v>
      </c>
      <c r="V737" s="108">
        <v>1156</v>
      </c>
      <c r="W737" s="108">
        <v>2</v>
      </c>
      <c r="X737" s="113">
        <v>2021</v>
      </c>
      <c r="Y737" s="113">
        <v>230</v>
      </c>
      <c r="Z737" s="113">
        <v>0</v>
      </c>
      <c r="AA737" s="114" t="s">
        <v>797</v>
      </c>
      <c r="AB737" s="108">
        <v>1167</v>
      </c>
      <c r="AC737" s="109" t="s">
        <v>798</v>
      </c>
      <c r="AD737" s="300" t="s">
        <v>1974</v>
      </c>
      <c r="AE737" s="300" t="s">
        <v>799</v>
      </c>
      <c r="AF737" s="301">
        <f>AE737-AD737</f>
        <v>-17</v>
      </c>
      <c r="AG737" s="302">
        <f>IF(AI737="SI", 0,J737)</f>
        <v>14.840000000000002</v>
      </c>
      <c r="AH737" s="303">
        <f>AG737*AF737</f>
        <v>-252.28000000000003</v>
      </c>
      <c r="AI737" s="304" t="s">
        <v>131</v>
      </c>
    </row>
    <row r="738" spans="1:35" ht="60" x14ac:dyDescent="0.2">
      <c r="A738" s="108">
        <v>2021</v>
      </c>
      <c r="B738" s="108">
        <v>609</v>
      </c>
      <c r="C738" s="109" t="s">
        <v>1820</v>
      </c>
      <c r="D738" s="297" t="s">
        <v>1999</v>
      </c>
      <c r="E738" s="109" t="s">
        <v>1650</v>
      </c>
      <c r="F738" s="305" t="s">
        <v>2000</v>
      </c>
      <c r="G738" s="112">
        <v>48.46</v>
      </c>
      <c r="H738" s="112">
        <v>8.74</v>
      </c>
      <c r="I738" s="107" t="s">
        <v>121</v>
      </c>
      <c r="J738" s="112">
        <f>IF(I738="SI", G738-H738,G738)</f>
        <v>39.72</v>
      </c>
      <c r="K738" s="299" t="s">
        <v>282</v>
      </c>
      <c r="L738" s="108">
        <v>2021</v>
      </c>
      <c r="M738" s="108">
        <v>6469</v>
      </c>
      <c r="N738" s="109" t="s">
        <v>1809</v>
      </c>
      <c r="O738" s="111" t="s">
        <v>240</v>
      </c>
      <c r="P738" s="109" t="s">
        <v>241</v>
      </c>
      <c r="Q738" s="109" t="s">
        <v>241</v>
      </c>
      <c r="R738" s="108">
        <v>4</v>
      </c>
      <c r="S738" s="111" t="s">
        <v>126</v>
      </c>
      <c r="T738" s="108">
        <v>1050103</v>
      </c>
      <c r="U738" s="108">
        <v>2010</v>
      </c>
      <c r="V738" s="108">
        <v>1476</v>
      </c>
      <c r="W738" s="108">
        <v>2</v>
      </c>
      <c r="X738" s="113">
        <v>2021</v>
      </c>
      <c r="Y738" s="113">
        <v>358</v>
      </c>
      <c r="Z738" s="113">
        <v>0</v>
      </c>
      <c r="AA738" s="114" t="s">
        <v>797</v>
      </c>
      <c r="AB738" s="108">
        <v>1126</v>
      </c>
      <c r="AC738" s="109" t="s">
        <v>1827</v>
      </c>
      <c r="AD738" s="300" t="s">
        <v>1974</v>
      </c>
      <c r="AE738" s="300" t="s">
        <v>799</v>
      </c>
      <c r="AF738" s="301">
        <f>AE738-AD738</f>
        <v>-17</v>
      </c>
      <c r="AG738" s="302">
        <f>IF(AI738="SI", 0,J738)</f>
        <v>39.72</v>
      </c>
      <c r="AH738" s="303">
        <f>AG738*AF738</f>
        <v>-675.24</v>
      </c>
      <c r="AI738" s="304" t="s">
        <v>131</v>
      </c>
    </row>
    <row r="739" spans="1:35" ht="60" x14ac:dyDescent="0.2">
      <c r="A739" s="108">
        <v>2021</v>
      </c>
      <c r="B739" s="108">
        <v>610</v>
      </c>
      <c r="C739" s="109" t="s">
        <v>1820</v>
      </c>
      <c r="D739" s="297" t="s">
        <v>2001</v>
      </c>
      <c r="E739" s="109" t="s">
        <v>1650</v>
      </c>
      <c r="F739" s="305" t="s">
        <v>2002</v>
      </c>
      <c r="G739" s="112">
        <v>11.1</v>
      </c>
      <c r="H739" s="112">
        <v>2</v>
      </c>
      <c r="I739" s="107" t="s">
        <v>121</v>
      </c>
      <c r="J739" s="112">
        <f>IF(I739="SI", G739-H739,G739)</f>
        <v>9.1</v>
      </c>
      <c r="K739" s="299" t="s">
        <v>282</v>
      </c>
      <c r="L739" s="108">
        <v>2021</v>
      </c>
      <c r="M739" s="108">
        <v>6468</v>
      </c>
      <c r="N739" s="109" t="s">
        <v>1809</v>
      </c>
      <c r="O739" s="111" t="s">
        <v>240</v>
      </c>
      <c r="P739" s="109" t="s">
        <v>241</v>
      </c>
      <c r="Q739" s="109" t="s">
        <v>241</v>
      </c>
      <c r="R739" s="108">
        <v>2</v>
      </c>
      <c r="S739" s="111" t="s">
        <v>138</v>
      </c>
      <c r="T739" s="108">
        <v>1080203</v>
      </c>
      <c r="U739" s="108">
        <v>2890</v>
      </c>
      <c r="V739" s="108">
        <v>1937</v>
      </c>
      <c r="W739" s="108">
        <v>99</v>
      </c>
      <c r="X739" s="113">
        <v>2021</v>
      </c>
      <c r="Y739" s="113">
        <v>355</v>
      </c>
      <c r="Z739" s="113">
        <v>0</v>
      </c>
      <c r="AA739" s="114" t="s">
        <v>797</v>
      </c>
      <c r="AB739" s="108">
        <v>1169</v>
      </c>
      <c r="AC739" s="109" t="s">
        <v>798</v>
      </c>
      <c r="AD739" s="300" t="s">
        <v>1974</v>
      </c>
      <c r="AE739" s="300" t="s">
        <v>799</v>
      </c>
      <c r="AF739" s="301">
        <f>AE739-AD739</f>
        <v>-17</v>
      </c>
      <c r="AG739" s="302">
        <f>IF(AI739="SI", 0,J739)</f>
        <v>9.1</v>
      </c>
      <c r="AH739" s="303">
        <f>AG739*AF739</f>
        <v>-154.69999999999999</v>
      </c>
      <c r="AI739" s="304" t="s">
        <v>131</v>
      </c>
    </row>
    <row r="740" spans="1:35" ht="36" x14ac:dyDescent="0.2">
      <c r="A740" s="108">
        <v>2021</v>
      </c>
      <c r="B740" s="108">
        <v>611</v>
      </c>
      <c r="C740" s="109" t="s">
        <v>1820</v>
      </c>
      <c r="D740" s="297" t="s">
        <v>2003</v>
      </c>
      <c r="E740" s="109" t="s">
        <v>1650</v>
      </c>
      <c r="F740" s="305" t="s">
        <v>2004</v>
      </c>
      <c r="G740" s="112">
        <v>155.65</v>
      </c>
      <c r="H740" s="112">
        <v>28.07</v>
      </c>
      <c r="I740" s="107" t="s">
        <v>121</v>
      </c>
      <c r="J740" s="112">
        <f>IF(I740="SI", G740-H740,G740)</f>
        <v>127.58000000000001</v>
      </c>
      <c r="K740" s="299" t="s">
        <v>282</v>
      </c>
      <c r="L740" s="108">
        <v>2021</v>
      </c>
      <c r="M740" s="108">
        <v>6480</v>
      </c>
      <c r="N740" s="109" t="s">
        <v>1809</v>
      </c>
      <c r="O740" s="111" t="s">
        <v>240</v>
      </c>
      <c r="P740" s="109" t="s">
        <v>241</v>
      </c>
      <c r="Q740" s="109" t="s">
        <v>241</v>
      </c>
      <c r="R740" s="108">
        <v>4</v>
      </c>
      <c r="S740" s="111" t="s">
        <v>126</v>
      </c>
      <c r="T740" s="108">
        <v>1050103</v>
      </c>
      <c r="U740" s="108">
        <v>2010</v>
      </c>
      <c r="V740" s="108">
        <v>1476</v>
      </c>
      <c r="W740" s="108">
        <v>2</v>
      </c>
      <c r="X740" s="113">
        <v>2021</v>
      </c>
      <c r="Y740" s="113">
        <v>358</v>
      </c>
      <c r="Z740" s="113">
        <v>0</v>
      </c>
      <c r="AA740" s="114" t="s">
        <v>797</v>
      </c>
      <c r="AB740" s="108">
        <v>1126</v>
      </c>
      <c r="AC740" s="109" t="s">
        <v>1827</v>
      </c>
      <c r="AD740" s="300" t="s">
        <v>1974</v>
      </c>
      <c r="AE740" s="300" t="s">
        <v>799</v>
      </c>
      <c r="AF740" s="301">
        <f>AE740-AD740</f>
        <v>-17</v>
      </c>
      <c r="AG740" s="302">
        <f>IF(AI740="SI", 0,J740)</f>
        <v>127.58000000000001</v>
      </c>
      <c r="AH740" s="303">
        <f>AG740*AF740</f>
        <v>-2168.86</v>
      </c>
      <c r="AI740" s="304" t="s">
        <v>131</v>
      </c>
    </row>
    <row r="741" spans="1:35" ht="60" x14ac:dyDescent="0.2">
      <c r="A741" s="108">
        <v>2021</v>
      </c>
      <c r="B741" s="108">
        <v>612</v>
      </c>
      <c r="C741" s="109" t="s">
        <v>1820</v>
      </c>
      <c r="D741" s="297" t="s">
        <v>2005</v>
      </c>
      <c r="E741" s="109" t="s">
        <v>1650</v>
      </c>
      <c r="F741" s="305" t="s">
        <v>1643</v>
      </c>
      <c r="G741" s="112">
        <v>10.16</v>
      </c>
      <c r="H741" s="112">
        <v>0</v>
      </c>
      <c r="I741" s="107" t="s">
        <v>131</v>
      </c>
      <c r="J741" s="112">
        <f>IF(I741="SI", G741-H741,G741)</f>
        <v>10.16</v>
      </c>
      <c r="K741" s="299" t="s">
        <v>125</v>
      </c>
      <c r="L741" s="108">
        <v>2021</v>
      </c>
      <c r="M741" s="108">
        <v>6394</v>
      </c>
      <c r="N741" s="109" t="s">
        <v>1804</v>
      </c>
      <c r="O741" s="111" t="s">
        <v>456</v>
      </c>
      <c r="P741" s="109" t="s">
        <v>457</v>
      </c>
      <c r="Q741" s="109" t="s">
        <v>125</v>
      </c>
      <c r="R741" s="108">
        <v>1</v>
      </c>
      <c r="S741" s="111" t="s">
        <v>166</v>
      </c>
      <c r="T741" s="108">
        <v>4000005</v>
      </c>
      <c r="U741" s="108">
        <v>13570</v>
      </c>
      <c r="V741" s="108">
        <v>5005</v>
      </c>
      <c r="W741" s="108">
        <v>99</v>
      </c>
      <c r="X741" s="113">
        <v>2021</v>
      </c>
      <c r="Y741" s="113">
        <v>279</v>
      </c>
      <c r="Z741" s="113">
        <v>0</v>
      </c>
      <c r="AA741" s="114" t="s">
        <v>797</v>
      </c>
      <c r="AB741" s="108">
        <v>1139</v>
      </c>
      <c r="AC741" s="109" t="s">
        <v>798</v>
      </c>
      <c r="AD741" s="300" t="s">
        <v>1963</v>
      </c>
      <c r="AE741" s="300" t="s">
        <v>799</v>
      </c>
      <c r="AF741" s="301">
        <f>AE741-AD741</f>
        <v>-15</v>
      </c>
      <c r="AG741" s="302">
        <f>IF(AI741="SI", 0,J741)</f>
        <v>10.16</v>
      </c>
      <c r="AH741" s="303">
        <f>AG741*AF741</f>
        <v>-152.4</v>
      </c>
      <c r="AI741" s="304" t="s">
        <v>131</v>
      </c>
    </row>
    <row r="742" spans="1:35" ht="60" x14ac:dyDescent="0.2">
      <c r="A742" s="108">
        <v>2021</v>
      </c>
      <c r="B742" s="108">
        <v>612</v>
      </c>
      <c r="C742" s="109" t="s">
        <v>1820</v>
      </c>
      <c r="D742" s="297" t="s">
        <v>2005</v>
      </c>
      <c r="E742" s="109" t="s">
        <v>1650</v>
      </c>
      <c r="F742" s="305" t="s">
        <v>1643</v>
      </c>
      <c r="G742" s="112">
        <v>2.2400000000000002</v>
      </c>
      <c r="H742" s="112">
        <v>2.2400000000000002</v>
      </c>
      <c r="I742" s="107" t="s">
        <v>121</v>
      </c>
      <c r="J742" s="112">
        <f>IF(I742="SI", G742-H742,G742)</f>
        <v>0</v>
      </c>
      <c r="K742" s="299" t="s">
        <v>125</v>
      </c>
      <c r="L742" s="108">
        <v>2021</v>
      </c>
      <c r="M742" s="108">
        <v>6394</v>
      </c>
      <c r="N742" s="109" t="s">
        <v>1804</v>
      </c>
      <c r="O742" s="111" t="s">
        <v>456</v>
      </c>
      <c r="P742" s="109" t="s">
        <v>457</v>
      </c>
      <c r="Q742" s="109" t="s">
        <v>125</v>
      </c>
      <c r="R742" s="108">
        <v>1</v>
      </c>
      <c r="S742" s="111" t="s">
        <v>166</v>
      </c>
      <c r="T742" s="108">
        <v>4000005</v>
      </c>
      <c r="U742" s="108">
        <v>13570</v>
      </c>
      <c r="V742" s="108">
        <v>5005</v>
      </c>
      <c r="W742" s="108">
        <v>99</v>
      </c>
      <c r="X742" s="113">
        <v>2021</v>
      </c>
      <c r="Y742" s="113">
        <v>279</v>
      </c>
      <c r="Z742" s="113">
        <v>0</v>
      </c>
      <c r="AA742" s="114" t="s">
        <v>797</v>
      </c>
      <c r="AB742" s="108">
        <v>1138</v>
      </c>
      <c r="AC742" s="109" t="s">
        <v>1827</v>
      </c>
      <c r="AD742" s="300" t="s">
        <v>1963</v>
      </c>
      <c r="AE742" s="300" t="s">
        <v>799</v>
      </c>
      <c r="AF742" s="301">
        <f>AE742-AD742</f>
        <v>-15</v>
      </c>
      <c r="AG742" s="302">
        <f>IF(AI742="SI", 0,J742)</f>
        <v>0</v>
      </c>
      <c r="AH742" s="303">
        <f>AG742*AF742</f>
        <v>0</v>
      </c>
      <c r="AI742" s="304" t="s">
        <v>131</v>
      </c>
    </row>
    <row r="743" spans="1:35" ht="216" x14ac:dyDescent="0.2">
      <c r="A743" s="108">
        <v>2021</v>
      </c>
      <c r="B743" s="108">
        <v>613</v>
      </c>
      <c r="C743" s="109" t="s">
        <v>1820</v>
      </c>
      <c r="D743" s="297" t="s">
        <v>2006</v>
      </c>
      <c r="E743" s="109" t="s">
        <v>1783</v>
      </c>
      <c r="F743" s="305" t="s">
        <v>2007</v>
      </c>
      <c r="G743" s="112">
        <v>199.76</v>
      </c>
      <c r="H743" s="112">
        <v>36.020000000000003</v>
      </c>
      <c r="I743" s="107" t="s">
        <v>121</v>
      </c>
      <c r="J743" s="112">
        <f>IF(I743="SI", G743-H743,G743)</f>
        <v>163.73999999999998</v>
      </c>
      <c r="K743" s="299" t="s">
        <v>282</v>
      </c>
      <c r="L743" s="108">
        <v>2021</v>
      </c>
      <c r="M743" s="108">
        <v>6402</v>
      </c>
      <c r="N743" s="109" t="s">
        <v>1804</v>
      </c>
      <c r="O743" s="111" t="s">
        <v>1531</v>
      </c>
      <c r="P743" s="109" t="s">
        <v>1532</v>
      </c>
      <c r="Q743" s="109" t="s">
        <v>1532</v>
      </c>
      <c r="R743" s="108">
        <v>2</v>
      </c>
      <c r="S743" s="111" t="s">
        <v>138</v>
      </c>
      <c r="T743" s="108">
        <v>1080203</v>
      </c>
      <c r="U743" s="108">
        <v>2890</v>
      </c>
      <c r="V743" s="108">
        <v>1937</v>
      </c>
      <c r="W743" s="108">
        <v>99</v>
      </c>
      <c r="X743" s="113">
        <v>2021</v>
      </c>
      <c r="Y743" s="113">
        <v>355</v>
      </c>
      <c r="Z743" s="113">
        <v>0</v>
      </c>
      <c r="AA743" s="114" t="s">
        <v>797</v>
      </c>
      <c r="AB743" s="108">
        <v>1158</v>
      </c>
      <c r="AC743" s="109" t="s">
        <v>798</v>
      </c>
      <c r="AD743" s="300" t="s">
        <v>1978</v>
      </c>
      <c r="AE743" s="300" t="s">
        <v>799</v>
      </c>
      <c r="AF743" s="301">
        <f>AE743-AD743</f>
        <v>-13</v>
      </c>
      <c r="AG743" s="302">
        <f>IF(AI743="SI", 0,J743)</f>
        <v>163.73999999999998</v>
      </c>
      <c r="AH743" s="303">
        <f>AG743*AF743</f>
        <v>-2128.62</v>
      </c>
      <c r="AI743" s="304" t="s">
        <v>131</v>
      </c>
    </row>
    <row r="744" spans="1:35" ht="108" x14ac:dyDescent="0.2">
      <c r="A744" s="108">
        <v>2021</v>
      </c>
      <c r="B744" s="108">
        <v>614</v>
      </c>
      <c r="C744" s="109" t="s">
        <v>1820</v>
      </c>
      <c r="D744" s="297" t="s">
        <v>2008</v>
      </c>
      <c r="E744" s="109" t="s">
        <v>1783</v>
      </c>
      <c r="F744" s="305" t="s">
        <v>2009</v>
      </c>
      <c r="G744" s="112">
        <v>203.48</v>
      </c>
      <c r="H744" s="112">
        <v>11.48</v>
      </c>
      <c r="I744" s="107" t="s">
        <v>121</v>
      </c>
      <c r="J744" s="112">
        <f>IF(I744="SI", G744-H744,G744)</f>
        <v>192</v>
      </c>
      <c r="K744" s="299" t="s">
        <v>432</v>
      </c>
      <c r="L744" s="108">
        <v>2021</v>
      </c>
      <c r="M744" s="108">
        <v>6381</v>
      </c>
      <c r="N744" s="109" t="s">
        <v>1804</v>
      </c>
      <c r="O744" s="111" t="s">
        <v>213</v>
      </c>
      <c r="P744" s="109" t="s">
        <v>214</v>
      </c>
      <c r="Q744" s="109" t="s">
        <v>214</v>
      </c>
      <c r="R744" s="108">
        <v>2</v>
      </c>
      <c r="S744" s="111" t="s">
        <v>138</v>
      </c>
      <c r="T744" s="108">
        <v>1060203</v>
      </c>
      <c r="U744" s="108">
        <v>2340</v>
      </c>
      <c r="V744" s="108">
        <v>1829</v>
      </c>
      <c r="W744" s="108">
        <v>2</v>
      </c>
      <c r="X744" s="113">
        <v>2021</v>
      </c>
      <c r="Y744" s="113">
        <v>280</v>
      </c>
      <c r="Z744" s="113">
        <v>0</v>
      </c>
      <c r="AA744" s="114" t="s">
        <v>797</v>
      </c>
      <c r="AB744" s="108">
        <v>1174</v>
      </c>
      <c r="AC744" s="109" t="s">
        <v>798</v>
      </c>
      <c r="AD744" s="300" t="s">
        <v>1978</v>
      </c>
      <c r="AE744" s="300" t="s">
        <v>799</v>
      </c>
      <c r="AF744" s="301">
        <f>AE744-AD744</f>
        <v>-13</v>
      </c>
      <c r="AG744" s="302">
        <f>IF(AI744="SI", 0,J744)</f>
        <v>192</v>
      </c>
      <c r="AH744" s="303">
        <f>AG744*AF744</f>
        <v>-2496</v>
      </c>
      <c r="AI744" s="304" t="s">
        <v>131</v>
      </c>
    </row>
    <row r="745" spans="1:35" ht="108" x14ac:dyDescent="0.2">
      <c r="A745" s="108">
        <v>2021</v>
      </c>
      <c r="B745" s="108">
        <v>615</v>
      </c>
      <c r="C745" s="109" t="s">
        <v>1820</v>
      </c>
      <c r="D745" s="297" t="s">
        <v>2010</v>
      </c>
      <c r="E745" s="109" t="s">
        <v>1783</v>
      </c>
      <c r="F745" s="305" t="s">
        <v>2011</v>
      </c>
      <c r="G745" s="112">
        <v>202.93</v>
      </c>
      <c r="H745" s="112">
        <v>16.93</v>
      </c>
      <c r="I745" s="107" t="s">
        <v>121</v>
      </c>
      <c r="J745" s="112">
        <f>IF(I745="SI", G745-H745,G745)</f>
        <v>186</v>
      </c>
      <c r="K745" s="299" t="s">
        <v>432</v>
      </c>
      <c r="L745" s="108">
        <v>2021</v>
      </c>
      <c r="M745" s="108">
        <v>6400</v>
      </c>
      <c r="N745" s="109" t="s">
        <v>1804</v>
      </c>
      <c r="O745" s="111" t="s">
        <v>213</v>
      </c>
      <c r="P745" s="109" t="s">
        <v>214</v>
      </c>
      <c r="Q745" s="109" t="s">
        <v>214</v>
      </c>
      <c r="R745" s="108">
        <v>2</v>
      </c>
      <c r="S745" s="111" t="s">
        <v>138</v>
      </c>
      <c r="T745" s="108">
        <v>1060203</v>
      </c>
      <c r="U745" s="108">
        <v>2340</v>
      </c>
      <c r="V745" s="108">
        <v>1829</v>
      </c>
      <c r="W745" s="108">
        <v>2</v>
      </c>
      <c r="X745" s="113">
        <v>2021</v>
      </c>
      <c r="Y745" s="113">
        <v>280</v>
      </c>
      <c r="Z745" s="113">
        <v>0</v>
      </c>
      <c r="AA745" s="114" t="s">
        <v>797</v>
      </c>
      <c r="AB745" s="108">
        <v>1174</v>
      </c>
      <c r="AC745" s="109" t="s">
        <v>798</v>
      </c>
      <c r="AD745" s="300" t="s">
        <v>1978</v>
      </c>
      <c r="AE745" s="300" t="s">
        <v>799</v>
      </c>
      <c r="AF745" s="301">
        <f>AE745-AD745</f>
        <v>-13</v>
      </c>
      <c r="AG745" s="302">
        <f>IF(AI745="SI", 0,J745)</f>
        <v>186</v>
      </c>
      <c r="AH745" s="303">
        <f>AG745*AF745</f>
        <v>-2418</v>
      </c>
      <c r="AI745" s="304" t="s">
        <v>131</v>
      </c>
    </row>
    <row r="746" spans="1:35" ht="108" x14ac:dyDescent="0.2">
      <c r="A746" s="108">
        <v>2021</v>
      </c>
      <c r="B746" s="108">
        <v>616</v>
      </c>
      <c r="C746" s="109" t="s">
        <v>1820</v>
      </c>
      <c r="D746" s="297" t="s">
        <v>2012</v>
      </c>
      <c r="E746" s="109" t="s">
        <v>1783</v>
      </c>
      <c r="F746" s="305" t="s">
        <v>2013</v>
      </c>
      <c r="G746" s="112">
        <v>13.23</v>
      </c>
      <c r="H746" s="112">
        <v>0</v>
      </c>
      <c r="I746" s="107" t="s">
        <v>131</v>
      </c>
      <c r="J746" s="112">
        <f>IF(I746="SI", G746-H746,G746)</f>
        <v>13.23</v>
      </c>
      <c r="K746" s="299" t="s">
        <v>1588</v>
      </c>
      <c r="L746" s="108">
        <v>2021</v>
      </c>
      <c r="M746" s="108">
        <v>6378</v>
      </c>
      <c r="N746" s="109" t="s">
        <v>1804</v>
      </c>
      <c r="O746" s="111" t="s">
        <v>213</v>
      </c>
      <c r="P746" s="109" t="s">
        <v>214</v>
      </c>
      <c r="Q746" s="109" t="s">
        <v>214</v>
      </c>
      <c r="R746" s="108">
        <v>1</v>
      </c>
      <c r="S746" s="111" t="s">
        <v>166</v>
      </c>
      <c r="T746" s="108">
        <v>1010203</v>
      </c>
      <c r="U746" s="108">
        <v>140</v>
      </c>
      <c r="V746" s="108">
        <v>1043</v>
      </c>
      <c r="W746" s="108">
        <v>2</v>
      </c>
      <c r="X746" s="113">
        <v>2021</v>
      </c>
      <c r="Y746" s="113">
        <v>133</v>
      </c>
      <c r="Z746" s="113">
        <v>0</v>
      </c>
      <c r="AA746" s="114" t="s">
        <v>797</v>
      </c>
      <c r="AB746" s="108">
        <v>1144</v>
      </c>
      <c r="AC746" s="109" t="s">
        <v>798</v>
      </c>
      <c r="AD746" s="300" t="s">
        <v>1978</v>
      </c>
      <c r="AE746" s="300" t="s">
        <v>799</v>
      </c>
      <c r="AF746" s="301">
        <f>AE746-AD746</f>
        <v>-13</v>
      </c>
      <c r="AG746" s="302">
        <f>IF(AI746="SI", 0,J746)</f>
        <v>13.23</v>
      </c>
      <c r="AH746" s="303">
        <f>AG746*AF746</f>
        <v>-171.99</v>
      </c>
      <c r="AI746" s="304" t="s">
        <v>131</v>
      </c>
    </row>
    <row r="747" spans="1:35" ht="108" x14ac:dyDescent="0.2">
      <c r="A747" s="108">
        <v>2021</v>
      </c>
      <c r="B747" s="108">
        <v>616</v>
      </c>
      <c r="C747" s="109" t="s">
        <v>1820</v>
      </c>
      <c r="D747" s="297" t="s">
        <v>2012</v>
      </c>
      <c r="E747" s="109" t="s">
        <v>1783</v>
      </c>
      <c r="F747" s="305" t="s">
        <v>2013</v>
      </c>
      <c r="G747" s="112">
        <v>118.36</v>
      </c>
      <c r="H747" s="112">
        <v>22.66</v>
      </c>
      <c r="I747" s="107" t="s">
        <v>121</v>
      </c>
      <c r="J747" s="112">
        <f>IF(I747="SI", G747-H747,G747)</f>
        <v>95.7</v>
      </c>
      <c r="K747" s="299" t="s">
        <v>432</v>
      </c>
      <c r="L747" s="108">
        <v>2021</v>
      </c>
      <c r="M747" s="108">
        <v>6378</v>
      </c>
      <c r="N747" s="109" t="s">
        <v>1804</v>
      </c>
      <c r="O747" s="111" t="s">
        <v>213</v>
      </c>
      <c r="P747" s="109" t="s">
        <v>214</v>
      </c>
      <c r="Q747" s="109" t="s">
        <v>214</v>
      </c>
      <c r="R747" s="108">
        <v>4</v>
      </c>
      <c r="S747" s="111" t="s">
        <v>126</v>
      </c>
      <c r="T747" s="108">
        <v>1100403</v>
      </c>
      <c r="U747" s="108">
        <v>4100</v>
      </c>
      <c r="V747" s="108">
        <v>1574</v>
      </c>
      <c r="W747" s="108">
        <v>2</v>
      </c>
      <c r="X747" s="113">
        <v>2021</v>
      </c>
      <c r="Y747" s="113">
        <v>365</v>
      </c>
      <c r="Z747" s="113">
        <v>0</v>
      </c>
      <c r="AA747" s="114" t="s">
        <v>1927</v>
      </c>
      <c r="AB747" s="108">
        <v>1244</v>
      </c>
      <c r="AC747" s="109" t="s">
        <v>1946</v>
      </c>
      <c r="AD747" s="300" t="s">
        <v>1978</v>
      </c>
      <c r="AE747" s="300" t="s">
        <v>1978</v>
      </c>
      <c r="AF747" s="301">
        <f>AE747-AD747</f>
        <v>0</v>
      </c>
      <c r="AG747" s="302">
        <f>IF(AI747="SI", 0,J747)</f>
        <v>95.7</v>
      </c>
      <c r="AH747" s="303">
        <f>AG747*AF747</f>
        <v>0</v>
      </c>
      <c r="AI747" s="304" t="s">
        <v>131</v>
      </c>
    </row>
    <row r="748" spans="1:35" ht="108" x14ac:dyDescent="0.2">
      <c r="A748" s="108">
        <v>2021</v>
      </c>
      <c r="B748" s="108">
        <v>616</v>
      </c>
      <c r="C748" s="109" t="s">
        <v>1820</v>
      </c>
      <c r="D748" s="297" t="s">
        <v>2012</v>
      </c>
      <c r="E748" s="109" t="s">
        <v>1783</v>
      </c>
      <c r="F748" s="305" t="s">
        <v>2013</v>
      </c>
      <c r="G748" s="112">
        <v>306.07</v>
      </c>
      <c r="H748" s="112">
        <v>0</v>
      </c>
      <c r="I748" s="107" t="s">
        <v>131</v>
      </c>
      <c r="J748" s="112">
        <f>IF(I748="SI", G748-H748,G748)</f>
        <v>306.07</v>
      </c>
      <c r="K748" s="299" t="s">
        <v>432</v>
      </c>
      <c r="L748" s="108">
        <v>2021</v>
      </c>
      <c r="M748" s="108">
        <v>6378</v>
      </c>
      <c r="N748" s="109" t="s">
        <v>1804</v>
      </c>
      <c r="O748" s="111" t="s">
        <v>213</v>
      </c>
      <c r="P748" s="109" t="s">
        <v>214</v>
      </c>
      <c r="Q748" s="109" t="s">
        <v>214</v>
      </c>
      <c r="R748" s="108">
        <v>4</v>
      </c>
      <c r="S748" s="111" t="s">
        <v>126</v>
      </c>
      <c r="T748" s="108">
        <v>1050103</v>
      </c>
      <c r="U748" s="108">
        <v>2010</v>
      </c>
      <c r="V748" s="108">
        <v>1476</v>
      </c>
      <c r="W748" s="108">
        <v>2</v>
      </c>
      <c r="X748" s="113">
        <v>2021</v>
      </c>
      <c r="Y748" s="113">
        <v>362</v>
      </c>
      <c r="Z748" s="113">
        <v>0</v>
      </c>
      <c r="AA748" s="114" t="s">
        <v>797</v>
      </c>
      <c r="AB748" s="108">
        <v>1132</v>
      </c>
      <c r="AC748" s="109" t="s">
        <v>1827</v>
      </c>
      <c r="AD748" s="300" t="s">
        <v>1978</v>
      </c>
      <c r="AE748" s="300" t="s">
        <v>799</v>
      </c>
      <c r="AF748" s="301">
        <f>AE748-AD748</f>
        <v>-13</v>
      </c>
      <c r="AG748" s="302">
        <f>IF(AI748="SI", 0,J748)</f>
        <v>306.07</v>
      </c>
      <c r="AH748" s="303">
        <f>AG748*AF748</f>
        <v>-3978.91</v>
      </c>
      <c r="AI748" s="304" t="s">
        <v>131</v>
      </c>
    </row>
    <row r="749" spans="1:35" ht="96" x14ac:dyDescent="0.2">
      <c r="A749" s="108">
        <v>2021</v>
      </c>
      <c r="B749" s="108">
        <v>617</v>
      </c>
      <c r="C749" s="109" t="s">
        <v>1820</v>
      </c>
      <c r="D749" s="297" t="s">
        <v>2014</v>
      </c>
      <c r="E749" s="109" t="s">
        <v>1783</v>
      </c>
      <c r="F749" s="305" t="s">
        <v>2015</v>
      </c>
      <c r="G749" s="112">
        <v>-43.79</v>
      </c>
      <c r="H749" s="112">
        <v>-14.79</v>
      </c>
      <c r="I749" s="107" t="s">
        <v>121</v>
      </c>
      <c r="J749" s="112">
        <f>IF(I749="SI", G749-H749,G749)</f>
        <v>-29</v>
      </c>
      <c r="K749" s="299" t="s">
        <v>432</v>
      </c>
      <c r="L749" s="108">
        <v>2021</v>
      </c>
      <c r="M749" s="108">
        <v>6387</v>
      </c>
      <c r="N749" s="109" t="s">
        <v>1804</v>
      </c>
      <c r="O749" s="111" t="s">
        <v>213</v>
      </c>
      <c r="P749" s="109" t="s">
        <v>214</v>
      </c>
      <c r="Q749" s="109" t="s">
        <v>214</v>
      </c>
      <c r="R749" s="108">
        <v>2</v>
      </c>
      <c r="S749" s="111" t="s">
        <v>138</v>
      </c>
      <c r="T749" s="108">
        <v>1060203</v>
      </c>
      <c r="U749" s="108">
        <v>2340</v>
      </c>
      <c r="V749" s="108">
        <v>1829</v>
      </c>
      <c r="W749" s="108">
        <v>2</v>
      </c>
      <c r="X749" s="113">
        <v>2021</v>
      </c>
      <c r="Y749" s="113">
        <v>280</v>
      </c>
      <c r="Z749" s="113">
        <v>0</v>
      </c>
      <c r="AA749" s="114" t="s">
        <v>797</v>
      </c>
      <c r="AB749" s="108">
        <v>1174</v>
      </c>
      <c r="AC749" s="109" t="s">
        <v>798</v>
      </c>
      <c r="AD749" s="300" t="s">
        <v>1978</v>
      </c>
      <c r="AE749" s="300" t="s">
        <v>799</v>
      </c>
      <c r="AF749" s="301">
        <f>AE749-AD749</f>
        <v>-13</v>
      </c>
      <c r="AG749" s="302">
        <f>IF(AI749="SI", 0,J749)</f>
        <v>-29</v>
      </c>
      <c r="AH749" s="303">
        <f>AG749*AF749</f>
        <v>377</v>
      </c>
      <c r="AI749" s="304" t="s">
        <v>131</v>
      </c>
    </row>
    <row r="750" spans="1:35" ht="144" x14ac:dyDescent="0.2">
      <c r="A750" s="108">
        <v>2021</v>
      </c>
      <c r="B750" s="108">
        <v>618</v>
      </c>
      <c r="C750" s="109" t="s">
        <v>1820</v>
      </c>
      <c r="D750" s="297" t="s">
        <v>2016</v>
      </c>
      <c r="E750" s="109" t="s">
        <v>1828</v>
      </c>
      <c r="F750" s="305" t="s">
        <v>932</v>
      </c>
      <c r="G750" s="112">
        <v>493.37</v>
      </c>
      <c r="H750" s="112">
        <v>18.98</v>
      </c>
      <c r="I750" s="107" t="s">
        <v>121</v>
      </c>
      <c r="J750" s="112">
        <f>IF(I750="SI", G750-H750,G750)</f>
        <v>474.39</v>
      </c>
      <c r="K750" s="299" t="s">
        <v>122</v>
      </c>
      <c r="L750" s="108">
        <v>2021</v>
      </c>
      <c r="M750" s="108">
        <v>6395</v>
      </c>
      <c r="N750" s="109" t="s">
        <v>1804</v>
      </c>
      <c r="O750" s="111" t="s">
        <v>123</v>
      </c>
      <c r="P750" s="109" t="s">
        <v>124</v>
      </c>
      <c r="Q750" s="109" t="s">
        <v>1906</v>
      </c>
      <c r="R750" s="108">
        <v>4</v>
      </c>
      <c r="S750" s="111" t="s">
        <v>126</v>
      </c>
      <c r="T750" s="108">
        <v>1040503</v>
      </c>
      <c r="U750" s="108">
        <v>1900</v>
      </c>
      <c r="V750" s="108">
        <v>1416</v>
      </c>
      <c r="W750" s="108">
        <v>99</v>
      </c>
      <c r="X750" s="113">
        <v>2021</v>
      </c>
      <c r="Y750" s="113">
        <v>97</v>
      </c>
      <c r="Z750" s="113">
        <v>0</v>
      </c>
      <c r="AA750" s="114" t="s">
        <v>797</v>
      </c>
      <c r="AB750" s="108">
        <v>1109</v>
      </c>
      <c r="AC750" s="109" t="s">
        <v>1827</v>
      </c>
      <c r="AD750" s="300" t="s">
        <v>1963</v>
      </c>
      <c r="AE750" s="300" t="s">
        <v>799</v>
      </c>
      <c r="AF750" s="301">
        <f>AE750-AD750</f>
        <v>-15</v>
      </c>
      <c r="AG750" s="302">
        <f>IF(AI750="SI", 0,J750)</f>
        <v>474.39</v>
      </c>
      <c r="AH750" s="303">
        <f>AG750*AF750</f>
        <v>-7115.8499999999995</v>
      </c>
      <c r="AI750" s="304" t="s">
        <v>131</v>
      </c>
    </row>
    <row r="751" spans="1:35" ht="132" x14ac:dyDescent="0.2">
      <c r="A751" s="108">
        <v>2021</v>
      </c>
      <c r="B751" s="108">
        <v>619</v>
      </c>
      <c r="C751" s="109" t="s">
        <v>1820</v>
      </c>
      <c r="D751" s="297" t="s">
        <v>2017</v>
      </c>
      <c r="E751" s="109" t="s">
        <v>2018</v>
      </c>
      <c r="F751" s="305" t="s">
        <v>2019</v>
      </c>
      <c r="G751" s="112">
        <v>588.64</v>
      </c>
      <c r="H751" s="112">
        <v>0</v>
      </c>
      <c r="I751" s="107" t="s">
        <v>131</v>
      </c>
      <c r="J751" s="112">
        <f>IF(I751="SI", G751-H751,G751)</f>
        <v>588.64</v>
      </c>
      <c r="K751" s="299" t="s">
        <v>2020</v>
      </c>
      <c r="L751" s="108">
        <v>2021</v>
      </c>
      <c r="M751" s="108">
        <v>6383</v>
      </c>
      <c r="N751" s="109" t="s">
        <v>1804</v>
      </c>
      <c r="O751" s="111" t="s">
        <v>1472</v>
      </c>
      <c r="P751" s="109" t="s">
        <v>1473</v>
      </c>
      <c r="Q751" s="109" t="s">
        <v>1473</v>
      </c>
      <c r="R751" s="108">
        <v>4</v>
      </c>
      <c r="S751" s="111" t="s">
        <v>126</v>
      </c>
      <c r="T751" s="108">
        <v>1050102</v>
      </c>
      <c r="U751" s="108">
        <v>2000</v>
      </c>
      <c r="V751" s="108">
        <v>1480</v>
      </c>
      <c r="W751" s="108">
        <v>99</v>
      </c>
      <c r="X751" s="113">
        <v>2021</v>
      </c>
      <c r="Y751" s="113">
        <v>149</v>
      </c>
      <c r="Z751" s="113">
        <v>0</v>
      </c>
      <c r="AA751" s="114" t="s">
        <v>797</v>
      </c>
      <c r="AB751" s="108">
        <v>1119</v>
      </c>
      <c r="AC751" s="109" t="s">
        <v>1827</v>
      </c>
      <c r="AD751" s="300" t="s">
        <v>1978</v>
      </c>
      <c r="AE751" s="300" t="s">
        <v>799</v>
      </c>
      <c r="AF751" s="301">
        <f>AE751-AD751</f>
        <v>-13</v>
      </c>
      <c r="AG751" s="302">
        <f>IF(AI751="SI", 0,J751)</f>
        <v>588.64</v>
      </c>
      <c r="AH751" s="303">
        <f>AG751*AF751</f>
        <v>-7652.32</v>
      </c>
      <c r="AI751" s="304" t="s">
        <v>131</v>
      </c>
    </row>
    <row r="752" spans="1:35" ht="216" x14ac:dyDescent="0.2">
      <c r="A752" s="108">
        <v>2021</v>
      </c>
      <c r="B752" s="108">
        <v>620</v>
      </c>
      <c r="C752" s="109" t="s">
        <v>1820</v>
      </c>
      <c r="D752" s="297" t="s">
        <v>2021</v>
      </c>
      <c r="E752" s="109" t="s">
        <v>2018</v>
      </c>
      <c r="F752" s="305" t="s">
        <v>2022</v>
      </c>
      <c r="G752" s="112">
        <v>715.6</v>
      </c>
      <c r="H752" s="112">
        <v>0</v>
      </c>
      <c r="I752" s="107" t="s">
        <v>131</v>
      </c>
      <c r="J752" s="112">
        <f>IF(I752="SI", G752-H752,G752)</f>
        <v>715.6</v>
      </c>
      <c r="K752" s="299" t="s">
        <v>1882</v>
      </c>
      <c r="L752" s="108">
        <v>2021</v>
      </c>
      <c r="M752" s="108">
        <v>6382</v>
      </c>
      <c r="N752" s="109" t="s">
        <v>1804</v>
      </c>
      <c r="O752" s="111" t="s">
        <v>1472</v>
      </c>
      <c r="P752" s="109" t="s">
        <v>1473</v>
      </c>
      <c r="Q752" s="109" t="s">
        <v>1473</v>
      </c>
      <c r="R752" s="108">
        <v>4</v>
      </c>
      <c r="S752" s="111" t="s">
        <v>126</v>
      </c>
      <c r="T752" s="108">
        <v>1050102</v>
      </c>
      <c r="U752" s="108">
        <v>2000</v>
      </c>
      <c r="V752" s="108">
        <v>1480</v>
      </c>
      <c r="W752" s="108">
        <v>99</v>
      </c>
      <c r="X752" s="113">
        <v>2021</v>
      </c>
      <c r="Y752" s="113">
        <v>259</v>
      </c>
      <c r="Z752" s="113">
        <v>0</v>
      </c>
      <c r="AA752" s="114" t="s">
        <v>797</v>
      </c>
      <c r="AB752" s="108">
        <v>1120</v>
      </c>
      <c r="AC752" s="109" t="s">
        <v>1827</v>
      </c>
      <c r="AD752" s="300" t="s">
        <v>1978</v>
      </c>
      <c r="AE752" s="300" t="s">
        <v>799</v>
      </c>
      <c r="AF752" s="301">
        <f>AE752-AD752</f>
        <v>-13</v>
      </c>
      <c r="AG752" s="302">
        <f>IF(AI752="SI", 0,J752)</f>
        <v>715.6</v>
      </c>
      <c r="AH752" s="303">
        <f>AG752*AF752</f>
        <v>-9302.8000000000011</v>
      </c>
      <c r="AI752" s="304" t="s">
        <v>131</v>
      </c>
    </row>
    <row r="753" spans="1:35" x14ac:dyDescent="0.2">
      <c r="A753" s="108">
        <v>2021</v>
      </c>
      <c r="B753" s="108">
        <v>621</v>
      </c>
      <c r="C753" s="109" t="s">
        <v>1626</v>
      </c>
      <c r="D753" s="297" t="s">
        <v>2023</v>
      </c>
      <c r="E753" s="109" t="s">
        <v>1650</v>
      </c>
      <c r="F753" s="305" t="s">
        <v>2024</v>
      </c>
      <c r="G753" s="112">
        <v>282.60000000000002</v>
      </c>
      <c r="H753" s="112">
        <v>25.69</v>
      </c>
      <c r="I753" s="107" t="s">
        <v>121</v>
      </c>
      <c r="J753" s="112">
        <f>IF(I753="SI", G753-H753,G753)</f>
        <v>256.91000000000003</v>
      </c>
      <c r="K753" s="299" t="s">
        <v>282</v>
      </c>
      <c r="L753" s="108">
        <v>2021</v>
      </c>
      <c r="M753" s="108">
        <v>6479</v>
      </c>
      <c r="N753" s="109" t="s">
        <v>1809</v>
      </c>
      <c r="O753" s="111" t="s">
        <v>240</v>
      </c>
      <c r="P753" s="109" t="s">
        <v>241</v>
      </c>
      <c r="Q753" s="109" t="s">
        <v>241</v>
      </c>
      <c r="R753" s="108">
        <v>4</v>
      </c>
      <c r="S753" s="111" t="s">
        <v>126</v>
      </c>
      <c r="T753" s="108">
        <v>1040203</v>
      </c>
      <c r="U753" s="108">
        <v>1570</v>
      </c>
      <c r="V753" s="108">
        <v>1366</v>
      </c>
      <c r="W753" s="108">
        <v>2</v>
      </c>
      <c r="X753" s="113">
        <v>2021</v>
      </c>
      <c r="Y753" s="113">
        <v>281</v>
      </c>
      <c r="Z753" s="113">
        <v>0</v>
      </c>
      <c r="AA753" s="114" t="s">
        <v>797</v>
      </c>
      <c r="AB753" s="108">
        <v>1124</v>
      </c>
      <c r="AC753" s="109" t="s">
        <v>1827</v>
      </c>
      <c r="AD753" s="300" t="s">
        <v>1974</v>
      </c>
      <c r="AE753" s="300" t="s">
        <v>799</v>
      </c>
      <c r="AF753" s="301">
        <f>AE753-AD753</f>
        <v>-17</v>
      </c>
      <c r="AG753" s="302">
        <f>IF(AI753="SI", 0,J753)</f>
        <v>256.91000000000003</v>
      </c>
      <c r="AH753" s="303">
        <f>AG753*AF753</f>
        <v>-4367.47</v>
      </c>
      <c r="AI753" s="304" t="s">
        <v>131</v>
      </c>
    </row>
    <row r="754" spans="1:35" x14ac:dyDescent="0.2">
      <c r="A754" s="108">
        <v>2021</v>
      </c>
      <c r="B754" s="108">
        <v>621</v>
      </c>
      <c r="C754" s="109" t="s">
        <v>1626</v>
      </c>
      <c r="D754" s="297" t="s">
        <v>2023</v>
      </c>
      <c r="E754" s="109" t="s">
        <v>1650</v>
      </c>
      <c r="F754" s="305" t="s">
        <v>2024</v>
      </c>
      <c r="G754" s="112">
        <v>130.91</v>
      </c>
      <c r="H754" s="112">
        <v>12.49</v>
      </c>
      <c r="I754" s="107" t="s">
        <v>121</v>
      </c>
      <c r="J754" s="112">
        <f>IF(I754="SI", G754-H754,G754)</f>
        <v>118.42</v>
      </c>
      <c r="K754" s="299" t="s">
        <v>282</v>
      </c>
      <c r="L754" s="108">
        <v>2021</v>
      </c>
      <c r="M754" s="108">
        <v>6479</v>
      </c>
      <c r="N754" s="109" t="s">
        <v>1809</v>
      </c>
      <c r="O754" s="111" t="s">
        <v>240</v>
      </c>
      <c r="P754" s="109" t="s">
        <v>241</v>
      </c>
      <c r="Q754" s="109" t="s">
        <v>241</v>
      </c>
      <c r="R754" s="108">
        <v>4</v>
      </c>
      <c r="S754" s="111" t="s">
        <v>126</v>
      </c>
      <c r="T754" s="108">
        <v>1040103</v>
      </c>
      <c r="U754" s="108">
        <v>1460</v>
      </c>
      <c r="V754" s="108">
        <v>1346</v>
      </c>
      <c r="W754" s="108">
        <v>2</v>
      </c>
      <c r="X754" s="113">
        <v>2021</v>
      </c>
      <c r="Y754" s="113">
        <v>253</v>
      </c>
      <c r="Z754" s="113">
        <v>0</v>
      </c>
      <c r="AA754" s="114" t="s">
        <v>797</v>
      </c>
      <c r="AB754" s="108">
        <v>1122</v>
      </c>
      <c r="AC754" s="109" t="s">
        <v>1827</v>
      </c>
      <c r="AD754" s="300" t="s">
        <v>1974</v>
      </c>
      <c r="AE754" s="300" t="s">
        <v>799</v>
      </c>
      <c r="AF754" s="301">
        <f>AE754-AD754</f>
        <v>-17</v>
      </c>
      <c r="AG754" s="302">
        <f>IF(AI754="SI", 0,J754)</f>
        <v>118.42</v>
      </c>
      <c r="AH754" s="303">
        <f>AG754*AF754</f>
        <v>-2013.14</v>
      </c>
      <c r="AI754" s="304" t="s">
        <v>131</v>
      </c>
    </row>
    <row r="755" spans="1:35" ht="72" x14ac:dyDescent="0.2">
      <c r="A755" s="108">
        <v>2021</v>
      </c>
      <c r="B755" s="108">
        <v>622</v>
      </c>
      <c r="C755" s="109" t="s">
        <v>797</v>
      </c>
      <c r="D755" s="297" t="s">
        <v>2025</v>
      </c>
      <c r="E755" s="109" t="s">
        <v>1626</v>
      </c>
      <c r="F755" s="305" t="s">
        <v>2026</v>
      </c>
      <c r="G755" s="112">
        <v>141.52000000000001</v>
      </c>
      <c r="H755" s="112">
        <v>25.52</v>
      </c>
      <c r="I755" s="107" t="s">
        <v>121</v>
      </c>
      <c r="J755" s="112">
        <f>IF(I755="SI", G755-H755,G755)</f>
        <v>116.00000000000001</v>
      </c>
      <c r="K755" s="299" t="s">
        <v>2027</v>
      </c>
      <c r="L755" s="108">
        <v>2021</v>
      </c>
      <c r="M755" s="108">
        <v>6542</v>
      </c>
      <c r="N755" s="109" t="s">
        <v>797</v>
      </c>
      <c r="O755" s="111" t="s">
        <v>136</v>
      </c>
      <c r="P755" s="109" t="s">
        <v>137</v>
      </c>
      <c r="Q755" s="109" t="s">
        <v>125</v>
      </c>
      <c r="R755" s="108">
        <v>2</v>
      </c>
      <c r="S755" s="111" t="s">
        <v>138</v>
      </c>
      <c r="T755" s="108">
        <v>1080102</v>
      </c>
      <c r="U755" s="108">
        <v>2770</v>
      </c>
      <c r="V755" s="108">
        <v>1927</v>
      </c>
      <c r="W755" s="108">
        <v>1</v>
      </c>
      <c r="X755" s="113">
        <v>2021</v>
      </c>
      <c r="Y755" s="113">
        <v>49</v>
      </c>
      <c r="Z755" s="113">
        <v>1</v>
      </c>
      <c r="AA755" s="114" t="s">
        <v>797</v>
      </c>
      <c r="AB755" s="108">
        <v>1175</v>
      </c>
      <c r="AC755" s="109" t="s">
        <v>798</v>
      </c>
      <c r="AD755" s="300" t="s">
        <v>1964</v>
      </c>
      <c r="AE755" s="300" t="s">
        <v>799</v>
      </c>
      <c r="AF755" s="301">
        <f>AE755-AD755</f>
        <v>-22</v>
      </c>
      <c r="AG755" s="302">
        <f>IF(AI755="SI", 0,J755)</f>
        <v>116.00000000000001</v>
      </c>
      <c r="AH755" s="303">
        <f>AG755*AF755</f>
        <v>-2552.0000000000005</v>
      </c>
      <c r="AI755" s="304" t="s">
        <v>131</v>
      </c>
    </row>
    <row r="756" spans="1:35" ht="216" x14ac:dyDescent="0.2">
      <c r="A756" s="108">
        <v>2021</v>
      </c>
      <c r="B756" s="108">
        <v>623</v>
      </c>
      <c r="C756" s="109" t="s">
        <v>2028</v>
      </c>
      <c r="D756" s="297" t="s">
        <v>2029</v>
      </c>
      <c r="E756" s="109" t="s">
        <v>1626</v>
      </c>
      <c r="F756" s="305" t="s">
        <v>2022</v>
      </c>
      <c r="G756" s="112">
        <v>2925.98</v>
      </c>
      <c r="H756" s="112">
        <v>2.44</v>
      </c>
      <c r="I756" s="107" t="s">
        <v>121</v>
      </c>
      <c r="J756" s="112">
        <f>IF(I756="SI", G756-H756,G756)</f>
        <v>2923.54</v>
      </c>
      <c r="K756" s="299" t="s">
        <v>1882</v>
      </c>
      <c r="L756" s="108">
        <v>2021</v>
      </c>
      <c r="M756" s="108">
        <v>6598</v>
      </c>
      <c r="N756" s="109" t="s">
        <v>2030</v>
      </c>
      <c r="O756" s="111" t="s">
        <v>2031</v>
      </c>
      <c r="P756" s="109" t="s">
        <v>1957</v>
      </c>
      <c r="Q756" s="109" t="s">
        <v>125</v>
      </c>
      <c r="R756" s="108">
        <v>4</v>
      </c>
      <c r="S756" s="111" t="s">
        <v>126</v>
      </c>
      <c r="T756" s="108">
        <v>1050102</v>
      </c>
      <c r="U756" s="108">
        <v>2000</v>
      </c>
      <c r="V756" s="108">
        <v>1480</v>
      </c>
      <c r="W756" s="108">
        <v>99</v>
      </c>
      <c r="X756" s="113">
        <v>2021</v>
      </c>
      <c r="Y756" s="113">
        <v>259</v>
      </c>
      <c r="Z756" s="113">
        <v>0</v>
      </c>
      <c r="AA756" s="114" t="s">
        <v>1927</v>
      </c>
      <c r="AB756" s="108">
        <v>1242</v>
      </c>
      <c r="AC756" s="109" t="s">
        <v>1946</v>
      </c>
      <c r="AD756" s="300" t="s">
        <v>1540</v>
      </c>
      <c r="AE756" s="300" t="s">
        <v>1978</v>
      </c>
      <c r="AF756" s="301">
        <f>AE756-AD756</f>
        <v>-10</v>
      </c>
      <c r="AG756" s="302">
        <f>IF(AI756="SI", 0,J756)</f>
        <v>2923.54</v>
      </c>
      <c r="AH756" s="303">
        <f>AG756*AF756</f>
        <v>-29235.4</v>
      </c>
      <c r="AI756" s="304" t="s">
        <v>131</v>
      </c>
    </row>
    <row r="757" spans="1:35" ht="60" x14ac:dyDescent="0.2">
      <c r="A757" s="108">
        <v>2021</v>
      </c>
      <c r="B757" s="108">
        <v>624</v>
      </c>
      <c r="C757" s="109" t="s">
        <v>2028</v>
      </c>
      <c r="D757" s="297" t="s">
        <v>2032</v>
      </c>
      <c r="E757" s="109" t="s">
        <v>1626</v>
      </c>
      <c r="F757" s="305" t="s">
        <v>2033</v>
      </c>
      <c r="G757" s="112">
        <v>412.13</v>
      </c>
      <c r="H757" s="112">
        <v>74.319999999999993</v>
      </c>
      <c r="I757" s="107" t="s">
        <v>121</v>
      </c>
      <c r="J757" s="112">
        <f>IF(I757="SI", G757-H757,G757)</f>
        <v>337.81</v>
      </c>
      <c r="K757" s="299" t="s">
        <v>2034</v>
      </c>
      <c r="L757" s="108">
        <v>2021</v>
      </c>
      <c r="M757" s="108">
        <v>6650</v>
      </c>
      <c r="N757" s="109" t="s">
        <v>2035</v>
      </c>
      <c r="O757" s="111" t="s">
        <v>1276</v>
      </c>
      <c r="P757" s="109" t="s">
        <v>1277</v>
      </c>
      <c r="Q757" s="109" t="s">
        <v>125</v>
      </c>
      <c r="R757" s="108">
        <v>4</v>
      </c>
      <c r="S757" s="111" t="s">
        <v>126</v>
      </c>
      <c r="T757" s="108">
        <v>1090505</v>
      </c>
      <c r="U757" s="108">
        <v>3570</v>
      </c>
      <c r="V757" s="108">
        <v>1737</v>
      </c>
      <c r="W757" s="108">
        <v>99</v>
      </c>
      <c r="X757" s="113">
        <v>2021</v>
      </c>
      <c r="Y757" s="113">
        <v>273</v>
      </c>
      <c r="Z757" s="113">
        <v>0</v>
      </c>
      <c r="AA757" s="114" t="s">
        <v>1927</v>
      </c>
      <c r="AB757" s="108">
        <v>1241</v>
      </c>
      <c r="AC757" s="109" t="s">
        <v>1946</v>
      </c>
      <c r="AD757" s="300" t="s">
        <v>2036</v>
      </c>
      <c r="AE757" s="300" t="s">
        <v>1978</v>
      </c>
      <c r="AF757" s="301">
        <f>AE757-AD757</f>
        <v>-12</v>
      </c>
      <c r="AG757" s="302">
        <f>IF(AI757="SI", 0,J757)</f>
        <v>337.81</v>
      </c>
      <c r="AH757" s="303">
        <f>AG757*AF757</f>
        <v>-4053.7200000000003</v>
      </c>
      <c r="AI757" s="304" t="s">
        <v>131</v>
      </c>
    </row>
    <row r="758" spans="1:35" x14ac:dyDescent="0.2">
      <c r="A758" s="108">
        <v>2021</v>
      </c>
      <c r="B758" s="108">
        <v>625</v>
      </c>
      <c r="C758" s="109" t="s">
        <v>2028</v>
      </c>
      <c r="D758" s="297" t="s">
        <v>2037</v>
      </c>
      <c r="E758" s="109" t="s">
        <v>797</v>
      </c>
      <c r="F758" s="305" t="s">
        <v>1466</v>
      </c>
      <c r="G758" s="112">
        <v>1154.1199999999999</v>
      </c>
      <c r="H758" s="112">
        <v>208.12</v>
      </c>
      <c r="I758" s="107" t="s">
        <v>121</v>
      </c>
      <c r="J758" s="112">
        <f>IF(I758="SI", G758-H758,G758)</f>
        <v>945.99999999999989</v>
      </c>
      <c r="K758" s="299" t="s">
        <v>2038</v>
      </c>
      <c r="L758" s="108">
        <v>2021</v>
      </c>
      <c r="M758" s="108">
        <v>6626</v>
      </c>
      <c r="N758" s="109" t="s">
        <v>2035</v>
      </c>
      <c r="O758" s="111" t="s">
        <v>1121</v>
      </c>
      <c r="P758" s="109" t="s">
        <v>1122</v>
      </c>
      <c r="Q758" s="109" t="s">
        <v>125</v>
      </c>
      <c r="R758" s="108">
        <v>1</v>
      </c>
      <c r="S758" s="111" t="s">
        <v>166</v>
      </c>
      <c r="T758" s="108">
        <v>1010203</v>
      </c>
      <c r="U758" s="108">
        <v>140</v>
      </c>
      <c r="V758" s="108">
        <v>1046</v>
      </c>
      <c r="W758" s="108">
        <v>99</v>
      </c>
      <c r="X758" s="113">
        <v>2021</v>
      </c>
      <c r="Y758" s="113">
        <v>247</v>
      </c>
      <c r="Z758" s="113">
        <v>0</v>
      </c>
      <c r="AA758" s="114" t="s">
        <v>1927</v>
      </c>
      <c r="AB758" s="108">
        <v>1222</v>
      </c>
      <c r="AC758" s="109" t="s">
        <v>1946</v>
      </c>
      <c r="AD758" s="300" t="s">
        <v>1919</v>
      </c>
      <c r="AE758" s="300" t="s">
        <v>1978</v>
      </c>
      <c r="AF758" s="301">
        <f>AE758-AD758</f>
        <v>-11</v>
      </c>
      <c r="AG758" s="302">
        <f>IF(AI758="SI", 0,J758)</f>
        <v>945.99999999999989</v>
      </c>
      <c r="AH758" s="303">
        <f>AG758*AF758</f>
        <v>-10405.999999999998</v>
      </c>
      <c r="AI758" s="304" t="s">
        <v>131</v>
      </c>
    </row>
    <row r="759" spans="1:35" x14ac:dyDescent="0.2">
      <c r="A759" s="108">
        <v>2021</v>
      </c>
      <c r="B759" s="108">
        <v>626</v>
      </c>
      <c r="C759" s="109" t="s">
        <v>2028</v>
      </c>
      <c r="D759" s="297" t="s">
        <v>2039</v>
      </c>
      <c r="E759" s="109" t="s">
        <v>797</v>
      </c>
      <c r="F759" s="305" t="s">
        <v>284</v>
      </c>
      <c r="G759" s="112">
        <v>3344.37</v>
      </c>
      <c r="H759" s="112">
        <v>304.02999999999997</v>
      </c>
      <c r="I759" s="107" t="s">
        <v>121</v>
      </c>
      <c r="J759" s="112">
        <f>IF(I759="SI", G759-H759,G759)</f>
        <v>3040.34</v>
      </c>
      <c r="K759" s="299" t="s">
        <v>125</v>
      </c>
      <c r="L759" s="108">
        <v>2021</v>
      </c>
      <c r="M759" s="108">
        <v>6810</v>
      </c>
      <c r="N759" s="109" t="s">
        <v>2028</v>
      </c>
      <c r="O759" s="111" t="s">
        <v>151</v>
      </c>
      <c r="P759" s="109" t="s">
        <v>152</v>
      </c>
      <c r="Q759" s="109" t="s">
        <v>125</v>
      </c>
      <c r="R759" s="108">
        <v>4</v>
      </c>
      <c r="S759" s="111" t="s">
        <v>126</v>
      </c>
      <c r="T759" s="108">
        <v>1090505</v>
      </c>
      <c r="U759" s="108">
        <v>3570</v>
      </c>
      <c r="V759" s="108">
        <v>1737</v>
      </c>
      <c r="W759" s="108">
        <v>99</v>
      </c>
      <c r="X759" s="113">
        <v>2021</v>
      </c>
      <c r="Y759" s="113">
        <v>58</v>
      </c>
      <c r="Z759" s="113">
        <v>0</v>
      </c>
      <c r="AA759" s="114" t="s">
        <v>1927</v>
      </c>
      <c r="AB759" s="108">
        <v>1243</v>
      </c>
      <c r="AC759" s="109" t="s">
        <v>1946</v>
      </c>
      <c r="AD759" s="300" t="s">
        <v>2040</v>
      </c>
      <c r="AE759" s="300" t="s">
        <v>1978</v>
      </c>
      <c r="AF759" s="301">
        <f>AE759-AD759</f>
        <v>-20</v>
      </c>
      <c r="AG759" s="302">
        <f>IF(AI759="SI", 0,J759)</f>
        <v>3040.34</v>
      </c>
      <c r="AH759" s="303">
        <f>AG759*AF759</f>
        <v>-60806.8</v>
      </c>
      <c r="AI759" s="304" t="s">
        <v>131</v>
      </c>
    </row>
    <row r="760" spans="1:35" x14ac:dyDescent="0.2">
      <c r="A760" s="108">
        <v>2021</v>
      </c>
      <c r="B760" s="108">
        <v>627</v>
      </c>
      <c r="C760" s="109" t="s">
        <v>2028</v>
      </c>
      <c r="D760" s="297" t="s">
        <v>2041</v>
      </c>
      <c r="E760" s="109" t="s">
        <v>797</v>
      </c>
      <c r="F760" s="305" t="s">
        <v>284</v>
      </c>
      <c r="G760" s="112">
        <v>799.1</v>
      </c>
      <c r="H760" s="112">
        <v>144.1</v>
      </c>
      <c r="I760" s="107" t="s">
        <v>121</v>
      </c>
      <c r="J760" s="112">
        <f>IF(I760="SI", G760-H760,G760)</f>
        <v>655</v>
      </c>
      <c r="K760" s="299" t="s">
        <v>1263</v>
      </c>
      <c r="L760" s="108">
        <v>2021</v>
      </c>
      <c r="M760" s="108">
        <v>6762</v>
      </c>
      <c r="N760" s="109" t="s">
        <v>1889</v>
      </c>
      <c r="O760" s="111" t="s">
        <v>297</v>
      </c>
      <c r="P760" s="109" t="s">
        <v>298</v>
      </c>
      <c r="Q760" s="109" t="s">
        <v>125</v>
      </c>
      <c r="R760" s="108">
        <v>1</v>
      </c>
      <c r="S760" s="111" t="s">
        <v>166</v>
      </c>
      <c r="T760" s="108">
        <v>1010203</v>
      </c>
      <c r="U760" s="108">
        <v>140</v>
      </c>
      <c r="V760" s="108">
        <v>1043</v>
      </c>
      <c r="W760" s="108">
        <v>7</v>
      </c>
      <c r="X760" s="113">
        <v>2021</v>
      </c>
      <c r="Y760" s="113">
        <v>351</v>
      </c>
      <c r="Z760" s="113">
        <v>0</v>
      </c>
      <c r="AA760" s="114" t="s">
        <v>1927</v>
      </c>
      <c r="AB760" s="108">
        <v>1221</v>
      </c>
      <c r="AC760" s="109" t="s">
        <v>1946</v>
      </c>
      <c r="AD760" s="300" t="s">
        <v>2042</v>
      </c>
      <c r="AE760" s="300" t="s">
        <v>1978</v>
      </c>
      <c r="AF760" s="301">
        <f>AE760-AD760</f>
        <v>-18</v>
      </c>
      <c r="AG760" s="302">
        <f>IF(AI760="SI", 0,J760)</f>
        <v>655</v>
      </c>
      <c r="AH760" s="303">
        <f>AG760*AF760</f>
        <v>-11790</v>
      </c>
      <c r="AI760" s="304" t="s">
        <v>131</v>
      </c>
    </row>
    <row r="761" spans="1:35" x14ac:dyDescent="0.2">
      <c r="A761" s="108">
        <v>2021</v>
      </c>
      <c r="B761" s="108">
        <v>628</v>
      </c>
      <c r="C761" s="109" t="s">
        <v>2028</v>
      </c>
      <c r="D761" s="297" t="s">
        <v>2043</v>
      </c>
      <c r="E761" s="109" t="s">
        <v>797</v>
      </c>
      <c r="F761" s="305" t="s">
        <v>510</v>
      </c>
      <c r="G761" s="112">
        <v>282.06</v>
      </c>
      <c r="H761" s="112">
        <v>50.86</v>
      </c>
      <c r="I761" s="107" t="s">
        <v>121</v>
      </c>
      <c r="J761" s="112">
        <f>IF(I761="SI", G761-H761,G761)</f>
        <v>231.2</v>
      </c>
      <c r="K761" s="299" t="s">
        <v>511</v>
      </c>
      <c r="L761" s="108">
        <v>2021</v>
      </c>
      <c r="M761" s="108">
        <v>6830</v>
      </c>
      <c r="N761" s="109" t="s">
        <v>2028</v>
      </c>
      <c r="O761" s="111" t="s">
        <v>164</v>
      </c>
      <c r="P761" s="109" t="s">
        <v>165</v>
      </c>
      <c r="Q761" s="109" t="s">
        <v>125</v>
      </c>
      <c r="R761" s="108">
        <v>1</v>
      </c>
      <c r="S761" s="111" t="s">
        <v>166</v>
      </c>
      <c r="T761" s="108">
        <v>1010203</v>
      </c>
      <c r="U761" s="108">
        <v>140</v>
      </c>
      <c r="V761" s="108">
        <v>1043</v>
      </c>
      <c r="W761" s="108">
        <v>1</v>
      </c>
      <c r="X761" s="113">
        <v>2021</v>
      </c>
      <c r="Y761" s="113">
        <v>343</v>
      </c>
      <c r="Z761" s="113">
        <v>0</v>
      </c>
      <c r="AA761" s="114" t="s">
        <v>1927</v>
      </c>
      <c r="AB761" s="108">
        <v>1223</v>
      </c>
      <c r="AC761" s="109" t="s">
        <v>1946</v>
      </c>
      <c r="AD761" s="300" t="s">
        <v>2044</v>
      </c>
      <c r="AE761" s="300" t="s">
        <v>1978</v>
      </c>
      <c r="AF761" s="301">
        <f>AE761-AD761</f>
        <v>-23</v>
      </c>
      <c r="AG761" s="302">
        <f>IF(AI761="SI", 0,J761)</f>
        <v>231.2</v>
      </c>
      <c r="AH761" s="303">
        <f>AG761*AF761</f>
        <v>-5317.5999999999995</v>
      </c>
      <c r="AI761" s="304" t="s">
        <v>131</v>
      </c>
    </row>
    <row r="762" spans="1:35" x14ac:dyDescent="0.2">
      <c r="A762" s="108">
        <v>2021</v>
      </c>
      <c r="B762" s="108">
        <v>629</v>
      </c>
      <c r="C762" s="109" t="s">
        <v>2028</v>
      </c>
      <c r="D762" s="297" t="s">
        <v>2045</v>
      </c>
      <c r="E762" s="109" t="s">
        <v>797</v>
      </c>
      <c r="F762" s="305" t="s">
        <v>510</v>
      </c>
      <c r="G762" s="112">
        <v>219.6</v>
      </c>
      <c r="H762" s="112">
        <v>39.6</v>
      </c>
      <c r="I762" s="107" t="s">
        <v>121</v>
      </c>
      <c r="J762" s="112">
        <f>IF(I762="SI", G762-H762,G762)</f>
        <v>180</v>
      </c>
      <c r="K762" s="299" t="s">
        <v>511</v>
      </c>
      <c r="L762" s="108">
        <v>2021</v>
      </c>
      <c r="M762" s="108">
        <v>6829</v>
      </c>
      <c r="N762" s="109" t="s">
        <v>2028</v>
      </c>
      <c r="O762" s="111" t="s">
        <v>164</v>
      </c>
      <c r="P762" s="109" t="s">
        <v>165</v>
      </c>
      <c r="Q762" s="109" t="s">
        <v>125</v>
      </c>
      <c r="R762" s="108">
        <v>1</v>
      </c>
      <c r="S762" s="111" t="s">
        <v>166</v>
      </c>
      <c r="T762" s="108">
        <v>1010203</v>
      </c>
      <c r="U762" s="108">
        <v>140</v>
      </c>
      <c r="V762" s="108">
        <v>1043</v>
      </c>
      <c r="W762" s="108">
        <v>1</v>
      </c>
      <c r="X762" s="113">
        <v>2021</v>
      </c>
      <c r="Y762" s="113">
        <v>343</v>
      </c>
      <c r="Z762" s="113">
        <v>0</v>
      </c>
      <c r="AA762" s="114" t="s">
        <v>1927</v>
      </c>
      <c r="AB762" s="108">
        <v>1223</v>
      </c>
      <c r="AC762" s="109" t="s">
        <v>1946</v>
      </c>
      <c r="AD762" s="300" t="s">
        <v>2044</v>
      </c>
      <c r="AE762" s="300" t="s">
        <v>1978</v>
      </c>
      <c r="AF762" s="301">
        <f>AE762-AD762</f>
        <v>-23</v>
      </c>
      <c r="AG762" s="302">
        <f>IF(AI762="SI", 0,J762)</f>
        <v>180</v>
      </c>
      <c r="AH762" s="303">
        <f>AG762*AF762</f>
        <v>-4140</v>
      </c>
      <c r="AI762" s="304" t="s">
        <v>131</v>
      </c>
    </row>
    <row r="763" spans="1:35" x14ac:dyDescent="0.2">
      <c r="A763" s="108">
        <v>2021</v>
      </c>
      <c r="B763" s="108">
        <v>630</v>
      </c>
      <c r="C763" s="109" t="s">
        <v>2028</v>
      </c>
      <c r="D763" s="297" t="s">
        <v>2046</v>
      </c>
      <c r="E763" s="109" t="s">
        <v>798</v>
      </c>
      <c r="F763" s="305" t="s">
        <v>2047</v>
      </c>
      <c r="G763" s="112">
        <v>610</v>
      </c>
      <c r="H763" s="112">
        <v>110</v>
      </c>
      <c r="I763" s="107" t="s">
        <v>121</v>
      </c>
      <c r="J763" s="112">
        <f>IF(I763="SI", G763-H763,G763)</f>
        <v>500</v>
      </c>
      <c r="K763" s="299" t="s">
        <v>1321</v>
      </c>
      <c r="L763" s="108">
        <v>2021</v>
      </c>
      <c r="M763" s="108">
        <v>6720</v>
      </c>
      <c r="N763" s="109" t="s">
        <v>799</v>
      </c>
      <c r="O763" s="111" t="s">
        <v>1322</v>
      </c>
      <c r="P763" s="109" t="s">
        <v>1323</v>
      </c>
      <c r="Q763" s="109" t="s">
        <v>125</v>
      </c>
      <c r="R763" s="108">
        <v>2</v>
      </c>
      <c r="S763" s="111" t="s">
        <v>138</v>
      </c>
      <c r="T763" s="108">
        <v>1010603</v>
      </c>
      <c r="U763" s="108">
        <v>580</v>
      </c>
      <c r="V763" s="108">
        <v>1086</v>
      </c>
      <c r="W763" s="108">
        <v>99</v>
      </c>
      <c r="X763" s="113">
        <v>2021</v>
      </c>
      <c r="Y763" s="113">
        <v>292</v>
      </c>
      <c r="Z763" s="113">
        <v>0</v>
      </c>
      <c r="AA763" s="114" t="s">
        <v>1927</v>
      </c>
      <c r="AB763" s="108">
        <v>1252</v>
      </c>
      <c r="AC763" s="109" t="s">
        <v>1978</v>
      </c>
      <c r="AD763" s="300" t="s">
        <v>2048</v>
      </c>
      <c r="AE763" s="300" t="s">
        <v>2049</v>
      </c>
      <c r="AF763" s="301">
        <f>AE763-AD763</f>
        <v>-15</v>
      </c>
      <c r="AG763" s="302">
        <f>IF(AI763="SI", 0,J763)</f>
        <v>500</v>
      </c>
      <c r="AH763" s="303">
        <f>AG763*AF763</f>
        <v>-7500</v>
      </c>
      <c r="AI763" s="304" t="s">
        <v>131</v>
      </c>
    </row>
    <row r="764" spans="1:35" ht="36" x14ac:dyDescent="0.2">
      <c r="A764" s="108">
        <v>2021</v>
      </c>
      <c r="B764" s="108">
        <v>631</v>
      </c>
      <c r="C764" s="109" t="s">
        <v>2028</v>
      </c>
      <c r="D764" s="297" t="s">
        <v>2050</v>
      </c>
      <c r="E764" s="109" t="s">
        <v>2035</v>
      </c>
      <c r="F764" s="305" t="s">
        <v>2051</v>
      </c>
      <c r="G764" s="112">
        <v>646.6</v>
      </c>
      <c r="H764" s="112">
        <v>116.6</v>
      </c>
      <c r="I764" s="107" t="s">
        <v>121</v>
      </c>
      <c r="J764" s="112">
        <f>IF(I764="SI", G764-H764,G764)</f>
        <v>530</v>
      </c>
      <c r="K764" s="299" t="s">
        <v>1623</v>
      </c>
      <c r="L764" s="108">
        <v>2021</v>
      </c>
      <c r="M764" s="108">
        <v>6725</v>
      </c>
      <c r="N764" s="109" t="s">
        <v>799</v>
      </c>
      <c r="O764" s="111" t="s">
        <v>2052</v>
      </c>
      <c r="P764" s="109" t="s">
        <v>2053</v>
      </c>
      <c r="Q764" s="109" t="s">
        <v>2054</v>
      </c>
      <c r="R764" s="108">
        <v>3</v>
      </c>
      <c r="S764" s="111" t="s">
        <v>176</v>
      </c>
      <c r="T764" s="108">
        <v>1070203</v>
      </c>
      <c r="U764" s="108">
        <v>2670</v>
      </c>
      <c r="V764" s="108">
        <v>1852</v>
      </c>
      <c r="W764" s="108">
        <v>99</v>
      </c>
      <c r="X764" s="113">
        <v>2021</v>
      </c>
      <c r="Y764" s="113">
        <v>207</v>
      </c>
      <c r="Z764" s="113">
        <v>0</v>
      </c>
      <c r="AA764" s="114" t="s">
        <v>1927</v>
      </c>
      <c r="AB764" s="108">
        <v>1253</v>
      </c>
      <c r="AC764" s="109" t="s">
        <v>1978</v>
      </c>
      <c r="AD764" s="300" t="s">
        <v>2055</v>
      </c>
      <c r="AE764" s="300" t="s">
        <v>2049</v>
      </c>
      <c r="AF764" s="301">
        <f>AE764-AD764</f>
        <v>-13</v>
      </c>
      <c r="AG764" s="302">
        <f>IF(AI764="SI", 0,J764)</f>
        <v>530</v>
      </c>
      <c r="AH764" s="303">
        <f>AG764*AF764</f>
        <v>-6890</v>
      </c>
      <c r="AI764" s="304" t="s">
        <v>131</v>
      </c>
    </row>
    <row r="765" spans="1:35" ht="132" x14ac:dyDescent="0.2">
      <c r="A765" s="108">
        <v>2021</v>
      </c>
      <c r="B765" s="108">
        <v>632</v>
      </c>
      <c r="C765" s="109" t="s">
        <v>2028</v>
      </c>
      <c r="D765" s="297" t="s">
        <v>2056</v>
      </c>
      <c r="E765" s="109" t="s">
        <v>797</v>
      </c>
      <c r="F765" s="305" t="s">
        <v>536</v>
      </c>
      <c r="G765" s="112">
        <v>342.3</v>
      </c>
      <c r="H765" s="112">
        <v>61.73</v>
      </c>
      <c r="I765" s="107" t="s">
        <v>121</v>
      </c>
      <c r="J765" s="112">
        <f>IF(I765="SI", G765-H765,G765)</f>
        <v>280.57</v>
      </c>
      <c r="K765" s="299" t="s">
        <v>537</v>
      </c>
      <c r="L765" s="108">
        <v>2021</v>
      </c>
      <c r="M765" s="108">
        <v>6599</v>
      </c>
      <c r="N765" s="109" t="s">
        <v>2030</v>
      </c>
      <c r="O765" s="111" t="s">
        <v>445</v>
      </c>
      <c r="P765" s="109" t="s">
        <v>446</v>
      </c>
      <c r="Q765" s="109" t="s">
        <v>125</v>
      </c>
      <c r="R765" s="108">
        <v>2</v>
      </c>
      <c r="S765" s="111" t="s">
        <v>138</v>
      </c>
      <c r="T765" s="108">
        <v>1080203</v>
      </c>
      <c r="U765" s="108">
        <v>2890</v>
      </c>
      <c r="V765" s="108">
        <v>1938</v>
      </c>
      <c r="W765" s="108">
        <v>99</v>
      </c>
      <c r="X765" s="113">
        <v>2021</v>
      </c>
      <c r="Y765" s="113">
        <v>63</v>
      </c>
      <c r="Z765" s="113">
        <v>0</v>
      </c>
      <c r="AA765" s="114" t="s">
        <v>1927</v>
      </c>
      <c r="AB765" s="108">
        <v>1227</v>
      </c>
      <c r="AC765" s="109" t="s">
        <v>1946</v>
      </c>
      <c r="AD765" s="300" t="s">
        <v>1919</v>
      </c>
      <c r="AE765" s="300" t="s">
        <v>1978</v>
      </c>
      <c r="AF765" s="301">
        <f>AE765-AD765</f>
        <v>-11</v>
      </c>
      <c r="AG765" s="302">
        <f>IF(AI765="SI", 0,J765)</f>
        <v>280.57</v>
      </c>
      <c r="AH765" s="303">
        <f>AG765*AF765</f>
        <v>-3086.27</v>
      </c>
      <c r="AI765" s="304" t="s">
        <v>131</v>
      </c>
    </row>
    <row r="766" spans="1:35" ht="48" x14ac:dyDescent="0.2">
      <c r="A766" s="108">
        <v>2021</v>
      </c>
      <c r="B766" s="108">
        <v>633</v>
      </c>
      <c r="C766" s="109" t="s">
        <v>2028</v>
      </c>
      <c r="D766" s="297" t="s">
        <v>2057</v>
      </c>
      <c r="E766" s="109" t="s">
        <v>2035</v>
      </c>
      <c r="F766" s="305" t="s">
        <v>2058</v>
      </c>
      <c r="G766" s="112">
        <v>1000</v>
      </c>
      <c r="H766" s="112">
        <v>0</v>
      </c>
      <c r="I766" s="107" t="s">
        <v>121</v>
      </c>
      <c r="J766" s="112">
        <f>IF(I766="SI", G766-H766,G766)</f>
        <v>1000</v>
      </c>
      <c r="K766" s="299" t="s">
        <v>2059</v>
      </c>
      <c r="L766" s="108">
        <v>2021</v>
      </c>
      <c r="M766" s="108">
        <v>6721</v>
      </c>
      <c r="N766" s="109" t="s">
        <v>799</v>
      </c>
      <c r="O766" s="111" t="s">
        <v>2060</v>
      </c>
      <c r="P766" s="109" t="s">
        <v>2061</v>
      </c>
      <c r="Q766" s="109" t="s">
        <v>125</v>
      </c>
      <c r="R766" s="108">
        <v>1</v>
      </c>
      <c r="S766" s="111" t="s">
        <v>166</v>
      </c>
      <c r="T766" s="108">
        <v>1010303</v>
      </c>
      <c r="U766" s="108">
        <v>250</v>
      </c>
      <c r="V766" s="108">
        <v>1054</v>
      </c>
      <c r="W766" s="108">
        <v>99</v>
      </c>
      <c r="X766" s="113">
        <v>2021</v>
      </c>
      <c r="Y766" s="113">
        <v>73</v>
      </c>
      <c r="Z766" s="113">
        <v>0</v>
      </c>
      <c r="AA766" s="114" t="s">
        <v>1927</v>
      </c>
      <c r="AB766" s="108">
        <v>1224</v>
      </c>
      <c r="AC766" s="109" t="s">
        <v>1946</v>
      </c>
      <c r="AD766" s="300" t="s">
        <v>2055</v>
      </c>
      <c r="AE766" s="300" t="s">
        <v>1963</v>
      </c>
      <c r="AF766" s="301">
        <f>AE766-AD766</f>
        <v>-12</v>
      </c>
      <c r="AG766" s="302">
        <f>IF(AI766="SI", 0,J766)</f>
        <v>1000</v>
      </c>
      <c r="AH766" s="303">
        <f>AG766*AF766</f>
        <v>-12000</v>
      </c>
      <c r="AI766" s="304" t="s">
        <v>131</v>
      </c>
    </row>
    <row r="767" spans="1:35" ht="48" x14ac:dyDescent="0.2">
      <c r="A767" s="108">
        <v>2021</v>
      </c>
      <c r="B767" s="108">
        <v>633</v>
      </c>
      <c r="C767" s="109" t="s">
        <v>2028</v>
      </c>
      <c r="D767" s="297" t="s">
        <v>2057</v>
      </c>
      <c r="E767" s="109" t="s">
        <v>2035</v>
      </c>
      <c r="F767" s="305" t="s">
        <v>2058</v>
      </c>
      <c r="G767" s="112">
        <v>1000</v>
      </c>
      <c r="H767" s="112">
        <v>0</v>
      </c>
      <c r="I767" s="107" t="s">
        <v>121</v>
      </c>
      <c r="J767" s="112">
        <f>IF(I767="SI", G767-H767,G767)</f>
        <v>1000</v>
      </c>
      <c r="K767" s="299" t="s">
        <v>2059</v>
      </c>
      <c r="L767" s="108">
        <v>2021</v>
      </c>
      <c r="M767" s="108">
        <v>6721</v>
      </c>
      <c r="N767" s="109" t="s">
        <v>799</v>
      </c>
      <c r="O767" s="111" t="s">
        <v>2060</v>
      </c>
      <c r="P767" s="109" t="s">
        <v>2061</v>
      </c>
      <c r="Q767" s="109" t="s">
        <v>125</v>
      </c>
      <c r="R767" s="108">
        <v>1</v>
      </c>
      <c r="S767" s="111" t="s">
        <v>166</v>
      </c>
      <c r="T767" s="108">
        <v>1010303</v>
      </c>
      <c r="U767" s="108">
        <v>250</v>
      </c>
      <c r="V767" s="108">
        <v>1054</v>
      </c>
      <c r="W767" s="108">
        <v>99</v>
      </c>
      <c r="X767" s="113">
        <v>2021</v>
      </c>
      <c r="Y767" s="113">
        <v>268</v>
      </c>
      <c r="Z767" s="113">
        <v>0</v>
      </c>
      <c r="AA767" s="114" t="s">
        <v>1927</v>
      </c>
      <c r="AB767" s="108">
        <v>1225</v>
      </c>
      <c r="AC767" s="109" t="s">
        <v>1946</v>
      </c>
      <c r="AD767" s="300" t="s">
        <v>2055</v>
      </c>
      <c r="AE767" s="300" t="s">
        <v>1963</v>
      </c>
      <c r="AF767" s="301">
        <f>AE767-AD767</f>
        <v>-12</v>
      </c>
      <c r="AG767" s="302">
        <f>IF(AI767="SI", 0,J767)</f>
        <v>1000</v>
      </c>
      <c r="AH767" s="303">
        <f>AG767*AF767</f>
        <v>-12000</v>
      </c>
      <c r="AI767" s="304" t="s">
        <v>131</v>
      </c>
    </row>
    <row r="768" spans="1:35" ht="72" x14ac:dyDescent="0.2">
      <c r="A768" s="108">
        <v>2021</v>
      </c>
      <c r="B768" s="108">
        <v>635</v>
      </c>
      <c r="C768" s="109" t="s">
        <v>2062</v>
      </c>
      <c r="D768" s="297" t="s">
        <v>2063</v>
      </c>
      <c r="E768" s="109" t="s">
        <v>2030</v>
      </c>
      <c r="F768" s="305" t="s">
        <v>2064</v>
      </c>
      <c r="G768" s="112">
        <v>190.32</v>
      </c>
      <c r="H768" s="112">
        <v>34.32</v>
      </c>
      <c r="I768" s="107" t="s">
        <v>131</v>
      </c>
      <c r="J768" s="112">
        <f>IF(I768="SI", G768-H768,G768)</f>
        <v>190.32</v>
      </c>
      <c r="K768" s="299" t="s">
        <v>2065</v>
      </c>
      <c r="L768" s="108">
        <v>2021</v>
      </c>
      <c r="M768" s="108">
        <v>6625</v>
      </c>
      <c r="N768" s="109" t="s">
        <v>2035</v>
      </c>
      <c r="O768" s="111" t="s">
        <v>1076</v>
      </c>
      <c r="P768" s="109" t="s">
        <v>1077</v>
      </c>
      <c r="Q768" s="109" t="s">
        <v>1078</v>
      </c>
      <c r="R768" s="108">
        <v>2</v>
      </c>
      <c r="S768" s="111" t="s">
        <v>138</v>
      </c>
      <c r="T768" s="108">
        <v>1010603</v>
      </c>
      <c r="U768" s="108">
        <v>580</v>
      </c>
      <c r="V768" s="108">
        <v>1086</v>
      </c>
      <c r="W768" s="108">
        <v>99</v>
      </c>
      <c r="X768" s="113">
        <v>2020</v>
      </c>
      <c r="Y768" s="113">
        <v>153</v>
      </c>
      <c r="Z768" s="113">
        <v>0</v>
      </c>
      <c r="AA768" s="114" t="s">
        <v>2066</v>
      </c>
      <c r="AB768" s="108">
        <v>0</v>
      </c>
      <c r="AC768" s="109" t="s">
        <v>125</v>
      </c>
      <c r="AD768" s="300" t="s">
        <v>1919</v>
      </c>
      <c r="AE768" s="300" t="s">
        <v>1919</v>
      </c>
      <c r="AF768" s="301">
        <f>AE768-AD768</f>
        <v>0</v>
      </c>
      <c r="AG768" s="302">
        <f>IF(AI768="SI", 0,J768)</f>
        <v>190.32</v>
      </c>
      <c r="AH768" s="303">
        <f>AG768*AF768</f>
        <v>0</v>
      </c>
      <c r="AI768" s="304" t="s">
        <v>131</v>
      </c>
    </row>
    <row r="769" spans="1:35" ht="180" x14ac:dyDescent="0.2">
      <c r="A769" s="108">
        <v>2021</v>
      </c>
      <c r="B769" s="108">
        <v>636</v>
      </c>
      <c r="C769" s="109" t="s">
        <v>2062</v>
      </c>
      <c r="D769" s="297" t="s">
        <v>2067</v>
      </c>
      <c r="E769" s="109" t="s">
        <v>797</v>
      </c>
      <c r="F769" s="305" t="s">
        <v>2068</v>
      </c>
      <c r="G769" s="112">
        <v>8540</v>
      </c>
      <c r="H769" s="112">
        <v>1540</v>
      </c>
      <c r="I769" s="107" t="s">
        <v>121</v>
      </c>
      <c r="J769" s="112">
        <f>IF(I769="SI", G769-H769,G769)</f>
        <v>7000</v>
      </c>
      <c r="K769" s="299" t="s">
        <v>2069</v>
      </c>
      <c r="L769" s="108">
        <v>2021</v>
      </c>
      <c r="M769" s="108">
        <v>6722</v>
      </c>
      <c r="N769" s="109" t="s">
        <v>799</v>
      </c>
      <c r="O769" s="111" t="s">
        <v>2070</v>
      </c>
      <c r="P769" s="109" t="s">
        <v>2071</v>
      </c>
      <c r="Q769" s="109" t="s">
        <v>125</v>
      </c>
      <c r="R769" s="108">
        <v>2</v>
      </c>
      <c r="S769" s="111" t="s">
        <v>138</v>
      </c>
      <c r="T769" s="108">
        <v>2060201</v>
      </c>
      <c r="U769" s="108">
        <v>7830</v>
      </c>
      <c r="V769" s="108">
        <v>3424</v>
      </c>
      <c r="W769" s="108">
        <v>99</v>
      </c>
      <c r="X769" s="113">
        <v>2018</v>
      </c>
      <c r="Y769" s="113">
        <v>136</v>
      </c>
      <c r="Z769" s="113">
        <v>3</v>
      </c>
      <c r="AA769" s="114" t="s">
        <v>2072</v>
      </c>
      <c r="AB769" s="108">
        <v>1254</v>
      </c>
      <c r="AC769" s="109" t="s">
        <v>2049</v>
      </c>
      <c r="AD769" s="300" t="s">
        <v>2073</v>
      </c>
      <c r="AE769" s="300" t="s">
        <v>2074</v>
      </c>
      <c r="AF769" s="301">
        <f>AE769-AD769</f>
        <v>-10</v>
      </c>
      <c r="AG769" s="302">
        <f>IF(AI769="SI", 0,J769)</f>
        <v>7000</v>
      </c>
      <c r="AH769" s="303">
        <f>AG769*AF769</f>
        <v>-70000</v>
      </c>
      <c r="AI769" s="304" t="s">
        <v>131</v>
      </c>
    </row>
    <row r="770" spans="1:35" ht="144" x14ac:dyDescent="0.2">
      <c r="A770" s="108">
        <v>2021</v>
      </c>
      <c r="B770" s="108">
        <v>637</v>
      </c>
      <c r="C770" s="109" t="s">
        <v>2062</v>
      </c>
      <c r="D770" s="297" t="s">
        <v>2075</v>
      </c>
      <c r="E770" s="109" t="s">
        <v>797</v>
      </c>
      <c r="F770" s="305" t="s">
        <v>2076</v>
      </c>
      <c r="G770" s="112">
        <v>2196</v>
      </c>
      <c r="H770" s="112">
        <v>396</v>
      </c>
      <c r="I770" s="107" t="s">
        <v>121</v>
      </c>
      <c r="J770" s="112">
        <f>IF(I770="SI", G770-H770,G770)</f>
        <v>1800</v>
      </c>
      <c r="K770" s="299" t="s">
        <v>2077</v>
      </c>
      <c r="L770" s="108">
        <v>2021</v>
      </c>
      <c r="M770" s="108">
        <v>6723</v>
      </c>
      <c r="N770" s="109" t="s">
        <v>799</v>
      </c>
      <c r="O770" s="111" t="s">
        <v>2070</v>
      </c>
      <c r="P770" s="109" t="s">
        <v>2071</v>
      </c>
      <c r="Q770" s="109" t="s">
        <v>125</v>
      </c>
      <c r="R770" s="108">
        <v>2</v>
      </c>
      <c r="S770" s="111" t="s">
        <v>138</v>
      </c>
      <c r="T770" s="108">
        <v>2060201</v>
      </c>
      <c r="U770" s="108">
        <v>7830</v>
      </c>
      <c r="V770" s="108">
        <v>3424</v>
      </c>
      <c r="W770" s="108">
        <v>99</v>
      </c>
      <c r="X770" s="113">
        <v>2018</v>
      </c>
      <c r="Y770" s="113">
        <v>136</v>
      </c>
      <c r="Z770" s="113">
        <v>8</v>
      </c>
      <c r="AA770" s="114" t="s">
        <v>2072</v>
      </c>
      <c r="AB770" s="108">
        <v>1255</v>
      </c>
      <c r="AC770" s="109" t="s">
        <v>2049</v>
      </c>
      <c r="AD770" s="300" t="s">
        <v>2055</v>
      </c>
      <c r="AE770" s="300" t="s">
        <v>2074</v>
      </c>
      <c r="AF770" s="301">
        <f>AE770-AD770</f>
        <v>-11</v>
      </c>
      <c r="AG770" s="302">
        <f>IF(AI770="SI", 0,J770)</f>
        <v>1800</v>
      </c>
      <c r="AH770" s="303">
        <f>AG770*AF770</f>
        <v>-19800</v>
      </c>
      <c r="AI770" s="304" t="s">
        <v>131</v>
      </c>
    </row>
    <row r="771" spans="1:35" x14ac:dyDescent="0.2">
      <c r="A771" s="108">
        <v>2021</v>
      </c>
      <c r="B771" s="108">
        <v>638</v>
      </c>
      <c r="C771" s="109" t="s">
        <v>1927</v>
      </c>
      <c r="D771" s="297" t="s">
        <v>2078</v>
      </c>
      <c r="E771" s="109" t="s">
        <v>797</v>
      </c>
      <c r="F771" s="305" t="s">
        <v>125</v>
      </c>
      <c r="G771" s="112">
        <v>5912.4</v>
      </c>
      <c r="H771" s="112">
        <v>227.4</v>
      </c>
      <c r="I771" s="107" t="s">
        <v>121</v>
      </c>
      <c r="J771" s="112">
        <f>IF(I771="SI", G771-H771,G771)</f>
        <v>5685</v>
      </c>
      <c r="K771" s="299" t="s">
        <v>122</v>
      </c>
      <c r="L771" s="108">
        <v>2021</v>
      </c>
      <c r="M771" s="108">
        <v>6761</v>
      </c>
      <c r="N771" s="109" t="s">
        <v>1889</v>
      </c>
      <c r="O771" s="111" t="s">
        <v>123</v>
      </c>
      <c r="P771" s="109" t="s">
        <v>124</v>
      </c>
      <c r="Q771" s="109" t="s">
        <v>1906</v>
      </c>
      <c r="R771" s="108">
        <v>4</v>
      </c>
      <c r="S771" s="111" t="s">
        <v>126</v>
      </c>
      <c r="T771" s="108">
        <v>1040503</v>
      </c>
      <c r="U771" s="108">
        <v>1900</v>
      </c>
      <c r="V771" s="108">
        <v>1416</v>
      </c>
      <c r="W771" s="108">
        <v>99</v>
      </c>
      <c r="X771" s="113">
        <v>2021</v>
      </c>
      <c r="Y771" s="113">
        <v>226</v>
      </c>
      <c r="Z771" s="113">
        <v>0</v>
      </c>
      <c r="AA771" s="114" t="s">
        <v>1927</v>
      </c>
      <c r="AB771" s="108">
        <v>1238</v>
      </c>
      <c r="AC771" s="109" t="s">
        <v>1946</v>
      </c>
      <c r="AD771" s="300" t="s">
        <v>2042</v>
      </c>
      <c r="AE771" s="300" t="s">
        <v>1978</v>
      </c>
      <c r="AF771" s="301">
        <f>AE771-AD771</f>
        <v>-18</v>
      </c>
      <c r="AG771" s="302">
        <f>IF(AI771="SI", 0,J771)</f>
        <v>5685</v>
      </c>
      <c r="AH771" s="303">
        <f>AG771*AF771</f>
        <v>-102330</v>
      </c>
      <c r="AI771" s="304" t="s">
        <v>131</v>
      </c>
    </row>
    <row r="772" spans="1:35" x14ac:dyDescent="0.2">
      <c r="A772" s="108">
        <v>2021</v>
      </c>
      <c r="B772" s="108">
        <v>638</v>
      </c>
      <c r="C772" s="109" t="s">
        <v>1927</v>
      </c>
      <c r="D772" s="297" t="s">
        <v>2078</v>
      </c>
      <c r="E772" s="109" t="s">
        <v>797</v>
      </c>
      <c r="F772" s="305" t="s">
        <v>125</v>
      </c>
      <c r="G772" s="112">
        <v>2008.6</v>
      </c>
      <c r="H772" s="112">
        <v>77.25</v>
      </c>
      <c r="I772" s="107" t="s">
        <v>121</v>
      </c>
      <c r="J772" s="112">
        <f>IF(I772="SI", G772-H772,G772)</f>
        <v>1931.35</v>
      </c>
      <c r="K772" s="299" t="s">
        <v>122</v>
      </c>
      <c r="L772" s="108">
        <v>2021</v>
      </c>
      <c r="M772" s="108">
        <v>6761</v>
      </c>
      <c r="N772" s="109" t="s">
        <v>1889</v>
      </c>
      <c r="O772" s="111" t="s">
        <v>123</v>
      </c>
      <c r="P772" s="109" t="s">
        <v>124</v>
      </c>
      <c r="Q772" s="109" t="s">
        <v>1906</v>
      </c>
      <c r="R772" s="108">
        <v>4</v>
      </c>
      <c r="S772" s="111" t="s">
        <v>126</v>
      </c>
      <c r="T772" s="108">
        <v>1040503</v>
      </c>
      <c r="U772" s="108">
        <v>1900</v>
      </c>
      <c r="V772" s="108">
        <v>1417</v>
      </c>
      <c r="W772" s="108">
        <v>99</v>
      </c>
      <c r="X772" s="113">
        <v>2021</v>
      </c>
      <c r="Y772" s="113">
        <v>227</v>
      </c>
      <c r="Z772" s="113">
        <v>0</v>
      </c>
      <c r="AA772" s="114" t="s">
        <v>1927</v>
      </c>
      <c r="AB772" s="108">
        <v>1239</v>
      </c>
      <c r="AC772" s="109" t="s">
        <v>1946</v>
      </c>
      <c r="AD772" s="300" t="s">
        <v>2042</v>
      </c>
      <c r="AE772" s="300" t="s">
        <v>1978</v>
      </c>
      <c r="AF772" s="301">
        <f>AE772-AD772</f>
        <v>-18</v>
      </c>
      <c r="AG772" s="302">
        <f>IF(AI772="SI", 0,J772)</f>
        <v>1931.35</v>
      </c>
      <c r="AH772" s="303">
        <f>AG772*AF772</f>
        <v>-34764.299999999996</v>
      </c>
      <c r="AI772" s="304" t="s">
        <v>131</v>
      </c>
    </row>
    <row r="773" spans="1:35" x14ac:dyDescent="0.2">
      <c r="A773" s="108">
        <v>2021</v>
      </c>
      <c r="B773" s="108">
        <v>638</v>
      </c>
      <c r="C773" s="109" t="s">
        <v>1927</v>
      </c>
      <c r="D773" s="297" t="s">
        <v>2078</v>
      </c>
      <c r="E773" s="109" t="s">
        <v>797</v>
      </c>
      <c r="F773" s="305" t="s">
        <v>125</v>
      </c>
      <c r="G773" s="112">
        <v>936</v>
      </c>
      <c r="H773" s="112">
        <v>36</v>
      </c>
      <c r="I773" s="107" t="s">
        <v>121</v>
      </c>
      <c r="J773" s="112">
        <f>IF(I773="SI", G773-H773,G773)</f>
        <v>900</v>
      </c>
      <c r="K773" s="299" t="s">
        <v>122</v>
      </c>
      <c r="L773" s="108">
        <v>2021</v>
      </c>
      <c r="M773" s="108">
        <v>6761</v>
      </c>
      <c r="N773" s="109" t="s">
        <v>1889</v>
      </c>
      <c r="O773" s="111" t="s">
        <v>123</v>
      </c>
      <c r="P773" s="109" t="s">
        <v>124</v>
      </c>
      <c r="Q773" s="109" t="s">
        <v>1906</v>
      </c>
      <c r="R773" s="108">
        <v>4</v>
      </c>
      <c r="S773" s="111" t="s">
        <v>126</v>
      </c>
      <c r="T773" s="108">
        <v>1040503</v>
      </c>
      <c r="U773" s="108">
        <v>1900</v>
      </c>
      <c r="V773" s="108">
        <v>1418</v>
      </c>
      <c r="W773" s="108">
        <v>99</v>
      </c>
      <c r="X773" s="113">
        <v>2021</v>
      </c>
      <c r="Y773" s="113">
        <v>228</v>
      </c>
      <c r="Z773" s="113">
        <v>0</v>
      </c>
      <c r="AA773" s="114" t="s">
        <v>1927</v>
      </c>
      <c r="AB773" s="108">
        <v>1240</v>
      </c>
      <c r="AC773" s="109" t="s">
        <v>1946</v>
      </c>
      <c r="AD773" s="300" t="s">
        <v>2042</v>
      </c>
      <c r="AE773" s="300" t="s">
        <v>1978</v>
      </c>
      <c r="AF773" s="301">
        <f>AE773-AD773</f>
        <v>-18</v>
      </c>
      <c r="AG773" s="302">
        <f>IF(AI773="SI", 0,J773)</f>
        <v>900</v>
      </c>
      <c r="AH773" s="303">
        <f>AG773*AF773</f>
        <v>-16200</v>
      </c>
      <c r="AI773" s="304" t="s">
        <v>131</v>
      </c>
    </row>
    <row r="774" spans="1:35" x14ac:dyDescent="0.2">
      <c r="A774" s="108">
        <v>2021</v>
      </c>
      <c r="B774" s="108">
        <v>639</v>
      </c>
      <c r="C774" s="109" t="s">
        <v>1927</v>
      </c>
      <c r="D774" s="297" t="s">
        <v>2079</v>
      </c>
      <c r="E774" s="109" t="s">
        <v>797</v>
      </c>
      <c r="F774" s="305" t="s">
        <v>125</v>
      </c>
      <c r="G774" s="112">
        <v>108.72</v>
      </c>
      <c r="H774" s="112">
        <v>14.4</v>
      </c>
      <c r="I774" s="107" t="s">
        <v>121</v>
      </c>
      <c r="J774" s="112">
        <f>IF(I774="SI", G774-H774,G774)</f>
        <v>94.32</v>
      </c>
      <c r="K774" s="299" t="s">
        <v>122</v>
      </c>
      <c r="L774" s="108">
        <v>2021</v>
      </c>
      <c r="M774" s="108">
        <v>6763</v>
      </c>
      <c r="N774" s="109" t="s">
        <v>1889</v>
      </c>
      <c r="O774" s="111" t="s">
        <v>123</v>
      </c>
      <c r="P774" s="109" t="s">
        <v>124</v>
      </c>
      <c r="Q774" s="109" t="s">
        <v>1906</v>
      </c>
      <c r="R774" s="108">
        <v>4</v>
      </c>
      <c r="S774" s="111" t="s">
        <v>126</v>
      </c>
      <c r="T774" s="108">
        <v>1010203</v>
      </c>
      <c r="U774" s="108">
        <v>140</v>
      </c>
      <c r="V774" s="108">
        <v>1066</v>
      </c>
      <c r="W774" s="108">
        <v>99</v>
      </c>
      <c r="X774" s="113">
        <v>2021</v>
      </c>
      <c r="Y774" s="113">
        <v>242</v>
      </c>
      <c r="Z774" s="113">
        <v>0</v>
      </c>
      <c r="AA774" s="114" t="s">
        <v>1927</v>
      </c>
      <c r="AB774" s="108">
        <v>1236</v>
      </c>
      <c r="AC774" s="109" t="s">
        <v>1946</v>
      </c>
      <c r="AD774" s="300" t="s">
        <v>2042</v>
      </c>
      <c r="AE774" s="300" t="s">
        <v>1978</v>
      </c>
      <c r="AF774" s="301">
        <f>AE774-AD774</f>
        <v>-18</v>
      </c>
      <c r="AG774" s="302">
        <f>IF(AI774="SI", 0,J774)</f>
        <v>94.32</v>
      </c>
      <c r="AH774" s="303">
        <f>AG774*AF774</f>
        <v>-1697.7599999999998</v>
      </c>
      <c r="AI774" s="304" t="s">
        <v>131</v>
      </c>
    </row>
    <row r="775" spans="1:35" x14ac:dyDescent="0.2">
      <c r="A775" s="108">
        <v>2021</v>
      </c>
      <c r="B775" s="108">
        <v>639</v>
      </c>
      <c r="C775" s="109" t="s">
        <v>1927</v>
      </c>
      <c r="D775" s="297" t="s">
        <v>2079</v>
      </c>
      <c r="E775" s="109" t="s">
        <v>797</v>
      </c>
      <c r="F775" s="305" t="s">
        <v>125</v>
      </c>
      <c r="G775" s="112">
        <v>265.68</v>
      </c>
      <c r="H775" s="112">
        <v>0</v>
      </c>
      <c r="I775" s="107" t="s">
        <v>121</v>
      </c>
      <c r="J775" s="112">
        <f>IF(I775="SI", G775-H775,G775)</f>
        <v>265.68</v>
      </c>
      <c r="K775" s="299" t="s">
        <v>122</v>
      </c>
      <c r="L775" s="108">
        <v>2021</v>
      </c>
      <c r="M775" s="108">
        <v>6763</v>
      </c>
      <c r="N775" s="109" t="s">
        <v>1889</v>
      </c>
      <c r="O775" s="111" t="s">
        <v>123</v>
      </c>
      <c r="P775" s="109" t="s">
        <v>124</v>
      </c>
      <c r="Q775" s="109" t="s">
        <v>1906</v>
      </c>
      <c r="R775" s="108">
        <v>4</v>
      </c>
      <c r="S775" s="111" t="s">
        <v>126</v>
      </c>
      <c r="T775" s="108">
        <v>1010203</v>
      </c>
      <c r="U775" s="108">
        <v>140</v>
      </c>
      <c r="V775" s="108">
        <v>1066</v>
      </c>
      <c r="W775" s="108">
        <v>99</v>
      </c>
      <c r="X775" s="113">
        <v>2021</v>
      </c>
      <c r="Y775" s="113">
        <v>304</v>
      </c>
      <c r="Z775" s="113">
        <v>0</v>
      </c>
      <c r="AA775" s="114" t="s">
        <v>1927</v>
      </c>
      <c r="AB775" s="108">
        <v>1237</v>
      </c>
      <c r="AC775" s="109" t="s">
        <v>1946</v>
      </c>
      <c r="AD775" s="300" t="s">
        <v>2042</v>
      </c>
      <c r="AE775" s="300" t="s">
        <v>1978</v>
      </c>
      <c r="AF775" s="301">
        <f>AE775-AD775</f>
        <v>-18</v>
      </c>
      <c r="AG775" s="302">
        <f>IF(AI775="SI", 0,J775)</f>
        <v>265.68</v>
      </c>
      <c r="AH775" s="303">
        <f>AG775*AF775</f>
        <v>-4782.24</v>
      </c>
      <c r="AI775" s="304" t="s">
        <v>131</v>
      </c>
    </row>
    <row r="776" spans="1:35" ht="60" x14ac:dyDescent="0.2">
      <c r="A776" s="108">
        <v>2021</v>
      </c>
      <c r="B776" s="108">
        <v>640</v>
      </c>
      <c r="C776" s="109" t="s">
        <v>1927</v>
      </c>
      <c r="D776" s="297" t="s">
        <v>2080</v>
      </c>
      <c r="E776" s="109" t="s">
        <v>2062</v>
      </c>
      <c r="F776" s="305" t="s">
        <v>2081</v>
      </c>
      <c r="G776" s="112">
        <v>526.42999999999995</v>
      </c>
      <c r="H776" s="112">
        <v>94.93</v>
      </c>
      <c r="I776" s="107" t="s">
        <v>121</v>
      </c>
      <c r="J776" s="112">
        <f>IF(I776="SI", G776-H776,G776)</f>
        <v>431.49999999999994</v>
      </c>
      <c r="K776" s="299" t="s">
        <v>2082</v>
      </c>
      <c r="L776" s="108">
        <v>2021</v>
      </c>
      <c r="M776" s="108">
        <v>6869</v>
      </c>
      <c r="N776" s="109" t="s">
        <v>1927</v>
      </c>
      <c r="O776" s="111" t="s">
        <v>2083</v>
      </c>
      <c r="P776" s="109" t="s">
        <v>2084</v>
      </c>
      <c r="Q776" s="109" t="s">
        <v>125</v>
      </c>
      <c r="R776" s="108">
        <v>2</v>
      </c>
      <c r="S776" s="111" t="s">
        <v>138</v>
      </c>
      <c r="T776" s="108">
        <v>1080102</v>
      </c>
      <c r="U776" s="108">
        <v>2770</v>
      </c>
      <c r="V776" s="108">
        <v>1928</v>
      </c>
      <c r="W776" s="108">
        <v>1</v>
      </c>
      <c r="X776" s="113">
        <v>2020</v>
      </c>
      <c r="Y776" s="113">
        <v>38</v>
      </c>
      <c r="Z776" s="113">
        <v>7</v>
      </c>
      <c r="AA776" s="114" t="s">
        <v>1927</v>
      </c>
      <c r="AB776" s="108">
        <v>1226</v>
      </c>
      <c r="AC776" s="109" t="s">
        <v>1946</v>
      </c>
      <c r="AD776" s="300" t="s">
        <v>2085</v>
      </c>
      <c r="AE776" s="300" t="s">
        <v>1978</v>
      </c>
      <c r="AF776" s="301">
        <f>AE776-AD776</f>
        <v>-24</v>
      </c>
      <c r="AG776" s="302">
        <f>IF(AI776="SI", 0,J776)</f>
        <v>431.49999999999994</v>
      </c>
      <c r="AH776" s="303">
        <f>AG776*AF776</f>
        <v>-10355.999999999998</v>
      </c>
      <c r="AI776" s="304" t="s">
        <v>131</v>
      </c>
    </row>
    <row r="777" spans="1:35" x14ac:dyDescent="0.2">
      <c r="A777" s="108">
        <v>2021</v>
      </c>
      <c r="B777" s="108">
        <v>641</v>
      </c>
      <c r="C777" s="109" t="s">
        <v>1954</v>
      </c>
      <c r="D777" s="297" t="s">
        <v>2086</v>
      </c>
      <c r="E777" s="109" t="s">
        <v>2062</v>
      </c>
      <c r="F777" s="305" t="s">
        <v>2087</v>
      </c>
      <c r="G777" s="112">
        <v>204.57</v>
      </c>
      <c r="H777" s="112">
        <v>36.89</v>
      </c>
      <c r="I777" s="107" t="s">
        <v>121</v>
      </c>
      <c r="J777" s="112">
        <f>IF(I777="SI", G777-H777,G777)</f>
        <v>167.68</v>
      </c>
      <c r="K777" s="299" t="s">
        <v>2088</v>
      </c>
      <c r="L777" s="108">
        <v>2021</v>
      </c>
      <c r="M777" s="108">
        <v>6885</v>
      </c>
      <c r="N777" s="109" t="s">
        <v>1946</v>
      </c>
      <c r="O777" s="111" t="s">
        <v>571</v>
      </c>
      <c r="P777" s="109" t="s">
        <v>572</v>
      </c>
      <c r="Q777" s="109" t="s">
        <v>125</v>
      </c>
      <c r="R777" s="108">
        <v>1</v>
      </c>
      <c r="S777" s="111" t="s">
        <v>166</v>
      </c>
      <c r="T777" s="108">
        <v>1010202</v>
      </c>
      <c r="U777" s="108">
        <v>130</v>
      </c>
      <c r="V777" s="108">
        <v>1043</v>
      </c>
      <c r="W777" s="108">
        <v>1</v>
      </c>
      <c r="X777" s="113">
        <v>2021</v>
      </c>
      <c r="Y777" s="113">
        <v>40</v>
      </c>
      <c r="Z777" s="113">
        <v>16</v>
      </c>
      <c r="AA777" s="114" t="s">
        <v>1927</v>
      </c>
      <c r="AB777" s="108">
        <v>1251</v>
      </c>
      <c r="AC777" s="109" t="s">
        <v>1978</v>
      </c>
      <c r="AD777" s="300" t="s">
        <v>2089</v>
      </c>
      <c r="AE777" s="300" t="s">
        <v>2049</v>
      </c>
      <c r="AF777" s="301">
        <f>AE777-AD777</f>
        <v>-24</v>
      </c>
      <c r="AG777" s="302">
        <f>IF(AI777="SI", 0,J777)</f>
        <v>167.68</v>
      </c>
      <c r="AH777" s="303">
        <f>AG777*AF777</f>
        <v>-4024.32</v>
      </c>
      <c r="AI777" s="304" t="s">
        <v>131</v>
      </c>
    </row>
    <row r="778" spans="1:35" ht="84" x14ac:dyDescent="0.2">
      <c r="A778" s="108">
        <v>2021</v>
      </c>
      <c r="B778" s="108">
        <v>642</v>
      </c>
      <c r="C778" s="109" t="s">
        <v>1978</v>
      </c>
      <c r="D778" s="297" t="s">
        <v>2090</v>
      </c>
      <c r="E778" s="109" t="s">
        <v>1827</v>
      </c>
      <c r="F778" s="305" t="s">
        <v>2091</v>
      </c>
      <c r="G778" s="112">
        <v>399.7</v>
      </c>
      <c r="H778" s="112">
        <v>399.7</v>
      </c>
      <c r="I778" s="107" t="s">
        <v>121</v>
      </c>
      <c r="J778" s="112">
        <f>IF(I778="SI", G778-H778,G778)</f>
        <v>0</v>
      </c>
      <c r="K778" s="299" t="s">
        <v>125</v>
      </c>
      <c r="L778" s="108">
        <v>2021</v>
      </c>
      <c r="M778" s="108">
        <v>6719</v>
      </c>
      <c r="N778" s="109" t="s">
        <v>799</v>
      </c>
      <c r="O778" s="111" t="s">
        <v>456</v>
      </c>
      <c r="P778" s="109" t="s">
        <v>457</v>
      </c>
      <c r="Q778" s="109" t="s">
        <v>125</v>
      </c>
      <c r="R778" s="108" t="s">
        <v>365</v>
      </c>
      <c r="S778" s="111" t="s">
        <v>365</v>
      </c>
      <c r="T778" s="108">
        <v>4000005</v>
      </c>
      <c r="U778" s="108">
        <v>13570</v>
      </c>
      <c r="V778" s="108">
        <v>5005</v>
      </c>
      <c r="W778" s="108">
        <v>99</v>
      </c>
      <c r="X778" s="113">
        <v>2021</v>
      </c>
      <c r="Y778" s="113">
        <v>306</v>
      </c>
      <c r="Z778" s="113">
        <v>0</v>
      </c>
      <c r="AA778" s="114" t="s">
        <v>1927</v>
      </c>
      <c r="AB778" s="108">
        <v>1250</v>
      </c>
      <c r="AC778" s="109" t="s">
        <v>1978</v>
      </c>
      <c r="AD778" s="300" t="s">
        <v>2048</v>
      </c>
      <c r="AE778" s="300" t="s">
        <v>2049</v>
      </c>
      <c r="AF778" s="301">
        <f>AE778-AD778</f>
        <v>-15</v>
      </c>
      <c r="AG778" s="302">
        <f>IF(AI778="SI", 0,J778)</f>
        <v>0</v>
      </c>
      <c r="AH778" s="303">
        <f>AG778*AF778</f>
        <v>0</v>
      </c>
      <c r="AI778" s="304" t="s">
        <v>131</v>
      </c>
    </row>
    <row r="779" spans="1:35" ht="84" x14ac:dyDescent="0.2">
      <c r="A779" s="108">
        <v>2021</v>
      </c>
      <c r="B779" s="108">
        <v>642</v>
      </c>
      <c r="C779" s="109" t="s">
        <v>1978</v>
      </c>
      <c r="D779" s="297" t="s">
        <v>2090</v>
      </c>
      <c r="E779" s="109" t="s">
        <v>1827</v>
      </c>
      <c r="F779" s="305" t="s">
        <v>2091</v>
      </c>
      <c r="G779" s="112">
        <v>1816.8</v>
      </c>
      <c r="H779" s="112">
        <v>0</v>
      </c>
      <c r="I779" s="107" t="s">
        <v>121</v>
      </c>
      <c r="J779" s="112">
        <f>IF(I779="SI", G779-H779,G779)</f>
        <v>1816.8</v>
      </c>
      <c r="K779" s="299" t="s">
        <v>125</v>
      </c>
      <c r="L779" s="108">
        <v>2021</v>
      </c>
      <c r="M779" s="108">
        <v>6719</v>
      </c>
      <c r="N779" s="109" t="s">
        <v>799</v>
      </c>
      <c r="O779" s="111" t="s">
        <v>456</v>
      </c>
      <c r="P779" s="109" t="s">
        <v>457</v>
      </c>
      <c r="Q779" s="109" t="s">
        <v>125</v>
      </c>
      <c r="R779" s="108" t="s">
        <v>365</v>
      </c>
      <c r="S779" s="111" t="s">
        <v>365</v>
      </c>
      <c r="T779" s="108">
        <v>4000005</v>
      </c>
      <c r="U779" s="108">
        <v>13570</v>
      </c>
      <c r="V779" s="108">
        <v>5005</v>
      </c>
      <c r="W779" s="108">
        <v>99</v>
      </c>
      <c r="X779" s="113">
        <v>2021</v>
      </c>
      <c r="Y779" s="113">
        <v>306</v>
      </c>
      <c r="Z779" s="113">
        <v>0</v>
      </c>
      <c r="AA779" s="114" t="s">
        <v>1927</v>
      </c>
      <c r="AB779" s="108">
        <v>1249</v>
      </c>
      <c r="AC779" s="109" t="s">
        <v>1978</v>
      </c>
      <c r="AD779" s="300" t="s">
        <v>2048</v>
      </c>
      <c r="AE779" s="300" t="s">
        <v>2049</v>
      </c>
      <c r="AF779" s="301">
        <f>AE779-AD779</f>
        <v>-15</v>
      </c>
      <c r="AG779" s="302">
        <f>IF(AI779="SI", 0,J779)</f>
        <v>1816.8</v>
      </c>
      <c r="AH779" s="303">
        <f>AG779*AF779</f>
        <v>-27252</v>
      </c>
      <c r="AI779" s="304" t="s">
        <v>131</v>
      </c>
    </row>
    <row r="780" spans="1:35" ht="36" x14ac:dyDescent="0.2">
      <c r="A780" s="108">
        <v>2021</v>
      </c>
      <c r="B780" s="108">
        <v>687</v>
      </c>
      <c r="C780" s="109" t="s">
        <v>1919</v>
      </c>
      <c r="D780" s="297" t="s">
        <v>2092</v>
      </c>
      <c r="E780" s="109" t="s">
        <v>1809</v>
      </c>
      <c r="F780" s="305" t="s">
        <v>2004</v>
      </c>
      <c r="G780" s="112">
        <v>-155.65</v>
      </c>
      <c r="H780" s="112">
        <v>-28.07</v>
      </c>
      <c r="I780" s="107" t="s">
        <v>121</v>
      </c>
      <c r="J780" s="112">
        <f>IF(I780="SI", G780-H780,G780)</f>
        <v>-127.58000000000001</v>
      </c>
      <c r="K780" s="299" t="s">
        <v>282</v>
      </c>
      <c r="L780" s="108">
        <v>2021</v>
      </c>
      <c r="M780" s="108">
        <v>6517</v>
      </c>
      <c r="N780" s="109" t="s">
        <v>1626</v>
      </c>
      <c r="O780" s="111" t="s">
        <v>240</v>
      </c>
      <c r="P780" s="109" t="s">
        <v>241</v>
      </c>
      <c r="Q780" s="109" t="s">
        <v>241</v>
      </c>
      <c r="R780" s="108">
        <v>4</v>
      </c>
      <c r="S780" s="111" t="s">
        <v>126</v>
      </c>
      <c r="T780" s="108">
        <v>1050103</v>
      </c>
      <c r="U780" s="108">
        <v>2010</v>
      </c>
      <c r="V780" s="108">
        <v>1476</v>
      </c>
      <c r="W780" s="108">
        <v>2</v>
      </c>
      <c r="X780" s="113">
        <v>2021</v>
      </c>
      <c r="Y780" s="113">
        <v>358</v>
      </c>
      <c r="Z780" s="113">
        <v>0</v>
      </c>
      <c r="AA780" s="114" t="s">
        <v>125</v>
      </c>
      <c r="AB780" s="108">
        <v>0</v>
      </c>
      <c r="AC780" s="109" t="s">
        <v>125</v>
      </c>
      <c r="AD780" s="300" t="s">
        <v>2093</v>
      </c>
      <c r="AE780" s="300" t="s">
        <v>1919</v>
      </c>
      <c r="AF780" s="301">
        <f>AE780-AD780</f>
        <v>5</v>
      </c>
      <c r="AG780" s="302">
        <f>IF(AI780="SI", 0,J780)</f>
        <v>-127.58000000000001</v>
      </c>
      <c r="AH780" s="303">
        <f>AG780*AF780</f>
        <v>-637.90000000000009</v>
      </c>
      <c r="AI780" s="304" t="s">
        <v>131</v>
      </c>
    </row>
    <row r="781" spans="1:35" ht="48" x14ac:dyDescent="0.2">
      <c r="A781" s="108">
        <v>2021</v>
      </c>
      <c r="B781" s="108">
        <v>688</v>
      </c>
      <c r="C781" s="109" t="s">
        <v>1919</v>
      </c>
      <c r="D781" s="297" t="s">
        <v>2094</v>
      </c>
      <c r="E781" s="109" t="s">
        <v>1650</v>
      </c>
      <c r="F781" s="305" t="s">
        <v>2095</v>
      </c>
      <c r="G781" s="112">
        <v>-5.23</v>
      </c>
      <c r="H781" s="112">
        <v>-0.48</v>
      </c>
      <c r="I781" s="107" t="s">
        <v>121</v>
      </c>
      <c r="J781" s="112">
        <f>IF(I781="SI", G781-H781,G781)</f>
        <v>-4.75</v>
      </c>
      <c r="K781" s="299" t="s">
        <v>282</v>
      </c>
      <c r="L781" s="108">
        <v>2021</v>
      </c>
      <c r="M781" s="108">
        <v>6470</v>
      </c>
      <c r="N781" s="109" t="s">
        <v>1809</v>
      </c>
      <c r="O781" s="111" t="s">
        <v>240</v>
      </c>
      <c r="P781" s="109" t="s">
        <v>241</v>
      </c>
      <c r="Q781" s="109" t="s">
        <v>241</v>
      </c>
      <c r="R781" s="108">
        <v>4</v>
      </c>
      <c r="S781" s="111" t="s">
        <v>126</v>
      </c>
      <c r="T781" s="108">
        <v>1050103</v>
      </c>
      <c r="U781" s="108">
        <v>2010</v>
      </c>
      <c r="V781" s="108">
        <v>1476</v>
      </c>
      <c r="W781" s="108">
        <v>2</v>
      </c>
      <c r="X781" s="113">
        <v>2021</v>
      </c>
      <c r="Y781" s="113">
        <v>358</v>
      </c>
      <c r="Z781" s="113">
        <v>0</v>
      </c>
      <c r="AA781" s="114" t="s">
        <v>125</v>
      </c>
      <c r="AB781" s="108">
        <v>0</v>
      </c>
      <c r="AC781" s="109" t="s">
        <v>125</v>
      </c>
      <c r="AD781" s="300" t="s">
        <v>1974</v>
      </c>
      <c r="AE781" s="300" t="s">
        <v>1919</v>
      </c>
      <c r="AF781" s="301">
        <f>AE781-AD781</f>
        <v>7</v>
      </c>
      <c r="AG781" s="302">
        <f>IF(AI781="SI", 0,J781)</f>
        <v>-4.75</v>
      </c>
      <c r="AH781" s="303">
        <f>AG781*AF781</f>
        <v>-33.25</v>
      </c>
      <c r="AI781" s="304" t="s">
        <v>131</v>
      </c>
    </row>
    <row r="782" spans="1:35" x14ac:dyDescent="0.2">
      <c r="A782" s="108"/>
      <c r="B782" s="108"/>
      <c r="C782" s="109"/>
      <c r="D782" s="297"/>
      <c r="E782" s="109"/>
      <c r="F782" s="305"/>
      <c r="G782" s="112"/>
      <c r="H782" s="112"/>
      <c r="I782" s="107"/>
      <c r="J782" s="112"/>
      <c r="K782" s="299"/>
      <c r="L782" s="108"/>
      <c r="M782" s="108"/>
      <c r="N782" s="109"/>
      <c r="O782" s="111"/>
      <c r="P782" s="109"/>
      <c r="Q782" s="109"/>
      <c r="R782" s="108"/>
      <c r="S782" s="111"/>
      <c r="T782" s="108"/>
      <c r="U782" s="108"/>
      <c r="V782" s="108"/>
      <c r="W782" s="108"/>
      <c r="X782" s="113"/>
      <c r="Y782" s="113"/>
      <c r="Z782" s="113"/>
      <c r="AA782" s="114"/>
      <c r="AB782" s="108"/>
      <c r="AC782" s="109"/>
      <c r="AD782" s="306"/>
      <c r="AE782" s="306"/>
      <c r="AF782" s="307"/>
      <c r="AG782" s="308"/>
      <c r="AH782" s="308"/>
      <c r="AI782" s="309"/>
    </row>
    <row r="783" spans="1:35" x14ac:dyDescent="0.2">
      <c r="A783" s="108"/>
      <c r="B783" s="108"/>
      <c r="C783" s="109"/>
      <c r="D783" s="297"/>
      <c r="E783" s="109"/>
      <c r="F783" s="305"/>
      <c r="G783" s="112"/>
      <c r="H783" s="112"/>
      <c r="I783" s="107"/>
      <c r="J783" s="112"/>
      <c r="K783" s="299"/>
      <c r="L783" s="108"/>
      <c r="M783" s="108"/>
      <c r="N783" s="109"/>
      <c r="O783" s="111"/>
      <c r="P783" s="109"/>
      <c r="Q783" s="109"/>
      <c r="R783" s="108"/>
      <c r="S783" s="111"/>
      <c r="T783" s="108"/>
      <c r="U783" s="108"/>
      <c r="V783" s="108"/>
      <c r="W783" s="108"/>
      <c r="X783" s="113"/>
      <c r="Y783" s="113"/>
      <c r="Z783" s="113"/>
      <c r="AA783" s="114"/>
      <c r="AB783" s="108"/>
      <c r="AC783" s="109"/>
      <c r="AD783" s="306"/>
      <c r="AE783" s="306"/>
      <c r="AF783" s="310" t="s">
        <v>2096</v>
      </c>
      <c r="AG783" s="311">
        <f>SUM(AG8:AG781)</f>
        <v>739856.89</v>
      </c>
      <c r="AH783" s="311">
        <f>SUM(AH8:AH781)</f>
        <v>-6005362.6500000078</v>
      </c>
      <c r="AI783" s="309"/>
    </row>
    <row r="784" spans="1:35" x14ac:dyDescent="0.2">
      <c r="A784" s="108"/>
      <c r="B784" s="108"/>
      <c r="C784" s="109"/>
      <c r="D784" s="297"/>
      <c r="E784" s="109"/>
      <c r="F784" s="305"/>
      <c r="G784" s="112"/>
      <c r="H784" s="112"/>
      <c r="I784" s="107"/>
      <c r="J784" s="112"/>
      <c r="K784" s="299"/>
      <c r="L784" s="108"/>
      <c r="M784" s="108"/>
      <c r="N784" s="109"/>
      <c r="O784" s="111"/>
      <c r="P784" s="109"/>
      <c r="Q784" s="109"/>
      <c r="R784" s="108"/>
      <c r="S784" s="111"/>
      <c r="T784" s="108"/>
      <c r="U784" s="108"/>
      <c r="V784" s="108"/>
      <c r="W784" s="108"/>
      <c r="X784" s="113"/>
      <c r="Y784" s="113"/>
      <c r="Z784" s="113"/>
      <c r="AA784" s="114"/>
      <c r="AB784" s="108"/>
      <c r="AC784" s="109"/>
      <c r="AD784" s="306"/>
      <c r="AE784" s="306"/>
      <c r="AF784" s="310" t="s">
        <v>2097</v>
      </c>
      <c r="AG784" s="311"/>
      <c r="AH784" s="311">
        <f>IF(AG783&lt;&gt;0,AH783/AG783,0)</f>
        <v>-8.1169246798526231</v>
      </c>
      <c r="AI784" s="309"/>
    </row>
    <row r="785" spans="3:34" x14ac:dyDescent="0.2">
      <c r="C785" s="107"/>
      <c r="D785" s="107"/>
      <c r="E785" s="107"/>
      <c r="F785" s="107"/>
      <c r="G785" s="107"/>
      <c r="H785" s="107"/>
      <c r="I785" s="107"/>
      <c r="J785" s="107"/>
      <c r="N785" s="107"/>
      <c r="O785" s="107"/>
      <c r="P785" s="107"/>
      <c r="Q785" s="107"/>
      <c r="S785" s="107"/>
      <c r="AC785" s="107"/>
      <c r="AD785" s="107"/>
      <c r="AE785" s="107"/>
      <c r="AG785" s="118"/>
      <c r="AH785" s="118"/>
    </row>
    <row r="786" spans="3:34" x14ac:dyDescent="0.2">
      <c r="C786" s="107"/>
      <c r="D786" s="107"/>
      <c r="E786" s="107"/>
      <c r="F786" s="107"/>
      <c r="G786" s="107"/>
      <c r="H786" s="107"/>
      <c r="I786" s="107"/>
      <c r="J786" s="107"/>
      <c r="N786" s="107"/>
      <c r="O786" s="107"/>
      <c r="P786" s="107"/>
      <c r="Q786" s="107"/>
      <c r="S786" s="107"/>
      <c r="AC786" s="107"/>
      <c r="AD786" s="107"/>
      <c r="AE786" s="107"/>
      <c r="AF786" s="107"/>
      <c r="AG786" s="107"/>
      <c r="AH786" s="118"/>
    </row>
    <row r="787" spans="3:34" x14ac:dyDescent="0.2">
      <c r="C787" s="107"/>
      <c r="D787" s="107"/>
      <c r="E787" s="107"/>
      <c r="F787" s="107"/>
      <c r="G787" s="107"/>
      <c r="H787" s="107"/>
      <c r="I787" s="107"/>
      <c r="J787" s="107"/>
      <c r="N787" s="107"/>
      <c r="O787" s="107"/>
      <c r="P787" s="107"/>
      <c r="Q787" s="107"/>
      <c r="S787" s="107"/>
      <c r="AC787" s="107"/>
      <c r="AD787" s="107"/>
      <c r="AE787" s="107"/>
      <c r="AF787" s="107"/>
      <c r="AG787" s="107"/>
      <c r="AH787" s="118"/>
    </row>
    <row r="788" spans="3:34" x14ac:dyDescent="0.2">
      <c r="C788" s="107"/>
      <c r="D788" s="107"/>
      <c r="E788" s="107"/>
      <c r="F788" s="107"/>
      <c r="G788" s="107"/>
      <c r="H788" s="107"/>
      <c r="I788" s="107"/>
      <c r="J788" s="107"/>
      <c r="N788" s="107"/>
      <c r="O788" s="107"/>
      <c r="P788" s="107"/>
      <c r="Q788" s="107"/>
      <c r="S788" s="107"/>
      <c r="AC788" s="107"/>
      <c r="AD788" s="107"/>
      <c r="AE788" s="107"/>
      <c r="AF788" s="107"/>
      <c r="AG788" s="107"/>
      <c r="AH788" s="118"/>
    </row>
    <row r="789" spans="3:34" x14ac:dyDescent="0.2">
      <c r="C789" s="107"/>
      <c r="D789" s="107"/>
      <c r="E789" s="107"/>
      <c r="F789" s="107"/>
      <c r="G789" s="107"/>
      <c r="H789" s="107"/>
      <c r="I789" s="107"/>
      <c r="J789" s="107"/>
      <c r="N789" s="107"/>
      <c r="O789" s="107"/>
      <c r="P789" s="107"/>
      <c r="Q789" s="107"/>
      <c r="S789" s="107"/>
      <c r="AC789" s="107"/>
      <c r="AD789" s="107"/>
      <c r="AE789" s="107"/>
      <c r="AF789" s="107"/>
      <c r="AG789" s="107"/>
      <c r="AH789" s="118"/>
    </row>
    <row r="790" spans="3:34" x14ac:dyDescent="0.2">
      <c r="C790" s="107"/>
      <c r="D790" s="107"/>
      <c r="E790" s="107"/>
      <c r="F790" s="107"/>
      <c r="G790" s="107"/>
      <c r="H790" s="107"/>
      <c r="I790" s="107"/>
      <c r="J790" s="107"/>
      <c r="N790" s="107"/>
      <c r="O790" s="107"/>
      <c r="P790" s="107"/>
      <c r="Q790" s="107"/>
      <c r="S790" s="107"/>
      <c r="AC790" s="107"/>
      <c r="AD790" s="107"/>
      <c r="AE790" s="107"/>
      <c r="AF790" s="107"/>
      <c r="AG790" s="107"/>
      <c r="AH790" s="118"/>
    </row>
    <row r="791" spans="3:34" x14ac:dyDescent="0.2">
      <c r="C791" s="107"/>
      <c r="D791" s="107"/>
      <c r="E791" s="107"/>
      <c r="F791" s="107"/>
      <c r="G791" s="107"/>
      <c r="H791" s="107"/>
      <c r="I791" s="107"/>
      <c r="J791" s="107"/>
      <c r="N791" s="107"/>
      <c r="O791" s="107"/>
      <c r="P791" s="107"/>
      <c r="Q791" s="107"/>
      <c r="S791" s="107"/>
      <c r="AC791" s="107"/>
      <c r="AD791" s="107"/>
      <c r="AE791" s="107"/>
      <c r="AF791" s="107"/>
      <c r="AG791" s="107"/>
      <c r="AH791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:AI784 I7:I784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1" t="s">
        <v>56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8"/>
    </row>
    <row r="4" spans="1:15" ht="23.1" customHeight="1" x14ac:dyDescent="0.2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5" s="62" customFormat="1" ht="23.1" customHeight="1" x14ac:dyDescent="0.2">
      <c r="A5" s="225" t="s">
        <v>62</v>
      </c>
      <c r="B5" s="226"/>
      <c r="C5" s="226"/>
      <c r="D5" s="226"/>
      <c r="E5" s="226"/>
      <c r="F5" s="226"/>
      <c r="G5" s="226"/>
      <c r="H5" s="226"/>
      <c r="I5" s="226"/>
      <c r="J5" s="226"/>
      <c r="K5" s="245" t="s">
        <v>63</v>
      </c>
      <c r="L5" s="246"/>
      <c r="M5" s="246"/>
      <c r="N5" s="246"/>
      <c r="O5" s="247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57</v>
      </c>
      <c r="L6" s="72" t="s">
        <v>58</v>
      </c>
      <c r="M6" s="126" t="s">
        <v>60</v>
      </c>
      <c r="N6" s="123" t="s">
        <v>59</v>
      </c>
      <c r="O6" s="133" t="s">
        <v>61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9"/>
    </row>
    <row r="3" spans="1:16" s="90" customFormat="1" ht="23.1" customHeight="1" x14ac:dyDescent="0.2">
      <c r="A3" s="267" t="s">
        <v>102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</row>
    <row r="4" spans="1:16" s="90" customFormat="1" ht="23.1" customHeight="1" x14ac:dyDescent="0.2">
      <c r="A4" s="98"/>
      <c r="B4" s="101"/>
      <c r="C4" s="181"/>
      <c r="D4" s="181"/>
      <c r="E4" s="140"/>
      <c r="F4" s="181"/>
      <c r="J4" s="180"/>
      <c r="K4" s="167"/>
      <c r="L4" s="167"/>
      <c r="M4" s="166"/>
    </row>
    <row r="5" spans="1:16" s="90" customFormat="1" ht="32.25" customHeight="1" x14ac:dyDescent="0.2">
      <c r="A5" s="262" t="s">
        <v>101</v>
      </c>
      <c r="B5" s="263"/>
      <c r="C5" s="188" t="s">
        <v>100</v>
      </c>
      <c r="D5" s="187"/>
      <c r="E5" s="186" t="str">
        <f>IF(OR(L13="SI",L15="SI"),"SI","NO")</f>
        <v>SI</v>
      </c>
      <c r="F5" s="163"/>
      <c r="G5" s="163"/>
      <c r="H5" s="163"/>
      <c r="I5" s="163"/>
      <c r="J5" s="163"/>
      <c r="K5" s="163"/>
      <c r="L5" s="163"/>
      <c r="M5" s="161"/>
      <c r="N5" s="248" t="s">
        <v>99</v>
      </c>
      <c r="O5" s="249"/>
    </row>
    <row r="6" spans="1:16" s="90" customFormat="1" ht="23.1" customHeight="1" x14ac:dyDescent="0.2">
      <c r="A6" s="98"/>
      <c r="B6" s="101"/>
      <c r="C6" s="102"/>
      <c r="D6" s="181"/>
      <c r="E6" s="185"/>
      <c r="F6" s="181"/>
      <c r="J6" s="180"/>
      <c r="K6" s="167"/>
      <c r="L6" s="167"/>
      <c r="M6" s="166"/>
    </row>
    <row r="7" spans="1:16" s="90" customFormat="1" ht="23.1" customHeight="1" x14ac:dyDescent="0.2">
      <c r="A7" s="252" t="s">
        <v>98</v>
      </c>
      <c r="B7" s="271"/>
      <c r="C7" s="165">
        <f>Debiti!G6</f>
        <v>0</v>
      </c>
      <c r="D7" s="163"/>
      <c r="E7" s="257" t="s">
        <v>112</v>
      </c>
      <c r="F7" s="258"/>
      <c r="G7" s="258"/>
      <c r="H7" s="97"/>
      <c r="I7" s="184"/>
      <c r="J7" s="183"/>
      <c r="K7" s="97"/>
      <c r="L7" s="174"/>
      <c r="M7" s="182"/>
      <c r="N7" s="248" t="s">
        <v>97</v>
      </c>
      <c r="O7" s="249"/>
      <c r="P7" s="249"/>
    </row>
    <row r="8" spans="1:16" s="90" customFormat="1" ht="23.1" customHeight="1" x14ac:dyDescent="0.2">
      <c r="A8" s="98"/>
      <c r="B8" s="101"/>
      <c r="C8" s="102"/>
      <c r="D8" s="181"/>
      <c r="E8" s="140"/>
      <c r="F8" s="102"/>
      <c r="G8" s="99"/>
      <c r="J8" s="180"/>
      <c r="K8" s="167"/>
      <c r="L8" s="167"/>
      <c r="M8" s="166"/>
    </row>
    <row r="9" spans="1:16" s="90" customFormat="1" ht="23.1" customHeight="1" x14ac:dyDescent="0.2">
      <c r="A9" s="264" t="s">
        <v>96</v>
      </c>
      <c r="B9" s="270"/>
      <c r="C9" s="175">
        <f>ElencoFatture!O6</f>
        <v>0</v>
      </c>
      <c r="D9" s="176"/>
      <c r="E9" s="264" t="s">
        <v>90</v>
      </c>
      <c r="F9" s="265" t="s">
        <v>95</v>
      </c>
      <c r="G9" s="179">
        <f>C9/100*5</f>
        <v>0</v>
      </c>
      <c r="J9" s="163"/>
      <c r="L9" s="163"/>
      <c r="M9" s="161"/>
    </row>
    <row r="10" spans="1:16" s="90" customFormat="1" ht="23.1" customHeight="1" x14ac:dyDescent="0.2">
      <c r="A10" s="264" t="s">
        <v>94</v>
      </c>
      <c r="B10" s="265"/>
      <c r="C10" s="175">
        <f>ElencoFatture!O7</f>
        <v>0</v>
      </c>
      <c r="D10" s="176"/>
      <c r="E10" s="178"/>
      <c r="F10" s="178"/>
      <c r="G10" s="177"/>
      <c r="H10" s="163"/>
      <c r="I10" s="163"/>
      <c r="J10" s="163"/>
      <c r="K10" s="163"/>
      <c r="L10" s="163"/>
      <c r="M10" s="161"/>
    </row>
    <row r="11" spans="1:16" s="90" customFormat="1" ht="23.1" customHeight="1" x14ac:dyDescent="0.2">
      <c r="A11" s="264" t="s">
        <v>93</v>
      </c>
      <c r="B11" s="266"/>
      <c r="C11" s="175">
        <f>ElencoFatture!O8</f>
        <v>0</v>
      </c>
      <c r="D11" s="176"/>
      <c r="E11" s="264" t="s">
        <v>90</v>
      </c>
      <c r="F11" s="270"/>
      <c r="G11" s="175">
        <f>C11/100*5</f>
        <v>0</v>
      </c>
      <c r="H11" s="163"/>
      <c r="I11" s="256"/>
      <c r="J11" s="256"/>
      <c r="K11" s="97"/>
      <c r="L11" s="174"/>
      <c r="M11" s="161"/>
      <c r="N11" s="248" t="s">
        <v>92</v>
      </c>
      <c r="O11" s="249"/>
      <c r="P11" s="249"/>
    </row>
    <row r="12" spans="1:16" s="90" customFormat="1" ht="23.1" customHeight="1" x14ac:dyDescent="0.2">
      <c r="A12" s="172"/>
      <c r="B12" s="171"/>
      <c r="C12" s="169"/>
      <c r="D12" s="130"/>
      <c r="E12" s="170"/>
      <c r="F12" s="169"/>
      <c r="G12" s="168"/>
      <c r="I12" s="99"/>
      <c r="J12" s="101"/>
      <c r="K12" s="167"/>
      <c r="L12" s="100"/>
      <c r="M12" s="166"/>
    </row>
    <row r="13" spans="1:16" s="90" customFormat="1" ht="23.1" customHeight="1" x14ac:dyDescent="0.2">
      <c r="A13" s="252" t="s">
        <v>91</v>
      </c>
      <c r="B13" s="253"/>
      <c r="C13" s="165">
        <f>C11</f>
        <v>0</v>
      </c>
      <c r="D13" s="173"/>
      <c r="E13" s="252" t="s">
        <v>90</v>
      </c>
      <c r="F13" s="253"/>
      <c r="G13" s="164">
        <f>C13/100*5</f>
        <v>0</v>
      </c>
      <c r="H13" s="163"/>
      <c r="I13" s="254" t="s">
        <v>89</v>
      </c>
      <c r="J13" s="255"/>
      <c r="L13" s="162" t="str">
        <f>IF(ROUND(C7,2)&lt;=ROUND(G13,2),"SI","NO")</f>
        <v>SI</v>
      </c>
      <c r="M13" s="161"/>
      <c r="N13" s="250" t="s">
        <v>88</v>
      </c>
      <c r="O13" s="251"/>
    </row>
    <row r="14" spans="1:16" s="90" customFormat="1" ht="23.1" customHeight="1" x14ac:dyDescent="0.2">
      <c r="A14" s="172"/>
      <c r="B14" s="171"/>
      <c r="C14" s="169"/>
      <c r="D14" s="130"/>
      <c r="E14" s="170"/>
      <c r="F14" s="169"/>
      <c r="G14" s="168"/>
      <c r="I14" s="99"/>
      <c r="J14" s="101"/>
      <c r="K14" s="167"/>
      <c r="L14" s="100"/>
      <c r="M14" s="166"/>
    </row>
    <row r="15" spans="1:16" s="90" customFormat="1" ht="23.1" customHeight="1" x14ac:dyDescent="0.2">
      <c r="A15" s="252" t="s">
        <v>87</v>
      </c>
      <c r="B15" s="271"/>
      <c r="C15" s="165">
        <v>0</v>
      </c>
      <c r="D15" s="97"/>
      <c r="E15" s="252" t="s">
        <v>86</v>
      </c>
      <c r="F15" s="253"/>
      <c r="G15" s="164">
        <f>IF(OR(C15=0, C15="0,00"),0,C7/C15)</f>
        <v>0</v>
      </c>
      <c r="H15" s="163"/>
      <c r="I15" s="254" t="s">
        <v>85</v>
      </c>
      <c r="J15" s="255"/>
      <c r="L15" s="162" t="str">
        <f>IF(G15&lt;=0.9,"SI","NO")</f>
        <v>SI</v>
      </c>
      <c r="M15" s="161"/>
      <c r="N15" s="250" t="s">
        <v>84</v>
      </c>
      <c r="O15" s="251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60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3" t="s">
        <v>83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 x14ac:dyDescent="0.2">
      <c r="A19" s="274" t="s">
        <v>82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 x14ac:dyDescent="0.2">
      <c r="A20" s="272" t="s">
        <v>81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 x14ac:dyDescent="0.2">
      <c r="A21" s="159" t="s">
        <v>80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 x14ac:dyDescent="0.2">
      <c r="A22" s="272" t="s">
        <v>79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</row>
    <row r="23" spans="1:13" x14ac:dyDescent="0.2">
      <c r="A23" s="272" t="s">
        <v>78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 x14ac:dyDescent="0.2">
      <c r="A24" s="272" t="s">
        <v>77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</row>
    <row r="25" spans="1:13" x14ac:dyDescent="0.2">
      <c r="A25" s="272" t="s">
        <v>76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</row>
    <row r="26" spans="1:13" x14ac:dyDescent="0.2">
      <c r="A26" s="158" t="s">
        <v>75</v>
      </c>
      <c r="B26" s="155"/>
      <c r="C26" s="157"/>
      <c r="D26" s="157"/>
      <c r="E26" s="157"/>
      <c r="F26" s="157"/>
      <c r="G26" s="155"/>
      <c r="H26" s="155"/>
      <c r="I26" s="155"/>
      <c r="J26" s="155"/>
      <c r="K26" s="156"/>
      <c r="L26" s="156"/>
      <c r="M26" s="155"/>
    </row>
    <row r="27" spans="1:13" x14ac:dyDescent="0.2">
      <c r="A27" s="154" t="s">
        <v>74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showGridLines="0" zoomScaleNormal="100" workbookViewId="0">
      <selection sqref="A1:AB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8" s="90" customFormat="1" ht="23.1" customHeight="1" x14ac:dyDescent="0.2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8" s="90" customFormat="1" ht="23.1" customHeight="1" x14ac:dyDescent="0.2">
      <c r="A3" s="267" t="s">
        <v>71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</row>
    <row r="4" spans="1:28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8" s="90" customFormat="1" ht="23.1" customHeight="1" x14ac:dyDescent="0.2">
      <c r="A5" s="262" t="s">
        <v>72</v>
      </c>
      <c r="B5" s="275"/>
      <c r="C5" s="275"/>
      <c r="D5" s="275"/>
      <c r="E5" s="275"/>
      <c r="F5" s="276"/>
      <c r="G5" s="148">
        <v>0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8" s="90" customFormat="1" ht="23.1" customHeight="1" x14ac:dyDescent="0.2">
      <c r="A6" s="262" t="s">
        <v>73</v>
      </c>
      <c r="B6" s="275"/>
      <c r="C6" s="275"/>
      <c r="D6" s="275"/>
      <c r="E6" s="275"/>
      <c r="F6" s="275"/>
      <c r="G6" s="149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8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8" s="90" customFormat="1" ht="23.1" customHeight="1" x14ac:dyDescent="0.2">
      <c r="A8" s="222" t="s">
        <v>14</v>
      </c>
      <c r="B8" s="232"/>
      <c r="C8" s="233"/>
      <c r="D8" s="222" t="s">
        <v>15</v>
      </c>
      <c r="E8" s="232"/>
      <c r="F8" s="232"/>
      <c r="G8" s="232"/>
      <c r="H8" s="232"/>
      <c r="I8" s="232"/>
      <c r="J8" s="232"/>
      <c r="K8" s="233"/>
      <c r="L8" s="222" t="s">
        <v>16</v>
      </c>
      <c r="M8" s="232"/>
      <c r="N8" s="233"/>
      <c r="O8" s="222" t="s">
        <v>1</v>
      </c>
      <c r="P8" s="232"/>
      <c r="Q8" s="232"/>
      <c r="R8" s="222" t="s">
        <v>17</v>
      </c>
      <c r="S8" s="233"/>
      <c r="T8" s="222" t="s">
        <v>18</v>
      </c>
      <c r="U8" s="232"/>
      <c r="V8" s="232"/>
      <c r="W8" s="233"/>
      <c r="X8" s="222" t="s">
        <v>19</v>
      </c>
      <c r="Y8" s="232"/>
      <c r="Z8" s="232"/>
      <c r="AA8" s="103" t="s">
        <v>47</v>
      </c>
      <c r="AB8" s="103" t="s">
        <v>70</v>
      </c>
    </row>
    <row r="9" spans="1:28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65</v>
      </c>
      <c r="H9" s="106" t="s">
        <v>66</v>
      </c>
      <c r="I9" s="142" t="s">
        <v>67</v>
      </c>
      <c r="J9" s="141" t="s">
        <v>68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69</v>
      </c>
    </row>
    <row r="10" spans="1:28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B11" s="107"/>
    </row>
    <row r="12" spans="1:2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B12" s="107"/>
    </row>
    <row r="13" spans="1:2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B13" s="107"/>
    </row>
    <row r="14" spans="1:2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B14" s="107"/>
    </row>
    <row r="15" spans="1:28" x14ac:dyDescent="0.2">
      <c r="C15" s="107"/>
      <c r="D15" s="107"/>
      <c r="E15" s="107"/>
      <c r="F15" s="107"/>
      <c r="G15" s="107"/>
      <c r="H15" s="107"/>
      <c r="I15" s="107"/>
      <c r="J15" s="107"/>
      <c r="N15" s="107"/>
      <c r="O15" s="107"/>
      <c r="P15" s="107"/>
      <c r="Q15" s="107"/>
      <c r="S15" s="107"/>
      <c r="AB15" s="107"/>
    </row>
    <row r="16" spans="1:28" x14ac:dyDescent="0.2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 x14ac:dyDescent="0.2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53"/>
    </row>
    <row r="2" spans="1:17" s="97" customFormat="1" ht="15" customHeight="1" x14ac:dyDescent="0.2"/>
    <row r="3" spans="1:17" s="90" customFormat="1" ht="23.1" customHeight="1" x14ac:dyDescent="0.2">
      <c r="A3" s="292" t="s">
        <v>111</v>
      </c>
      <c r="B3" s="292"/>
      <c r="C3" s="292"/>
      <c r="D3" s="292"/>
      <c r="E3" s="292"/>
      <c r="F3" s="292"/>
      <c r="G3" s="292"/>
      <c r="H3" s="292"/>
      <c r="I3" s="292"/>
      <c r="J3" s="293"/>
      <c r="K3" s="293"/>
      <c r="L3" s="293"/>
      <c r="M3" s="293"/>
      <c r="N3" s="293"/>
      <c r="O3" s="293"/>
      <c r="P3" s="293"/>
      <c r="Q3" s="152"/>
    </row>
    <row r="4" spans="1:17" s="90" customForma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152"/>
    </row>
    <row r="5" spans="1:17" s="90" customFormat="1" ht="23.1" customHeight="1" x14ac:dyDescent="0.2">
      <c r="A5" s="279" t="s">
        <v>110</v>
      </c>
      <c r="B5" s="279"/>
      <c r="C5" s="279"/>
      <c r="D5" s="279"/>
      <c r="E5" s="279"/>
      <c r="F5" s="279"/>
      <c r="G5" s="279"/>
      <c r="H5" s="279"/>
      <c r="I5" s="280"/>
      <c r="J5" s="207" t="s">
        <v>109</v>
      </c>
      <c r="K5" s="151"/>
      <c r="L5" s="151"/>
      <c r="M5" s="151"/>
      <c r="N5" s="151"/>
      <c r="O5" s="151"/>
      <c r="P5" s="206"/>
      <c r="Q5" s="152"/>
    </row>
    <row r="6" spans="1:17" s="90" customFormat="1" ht="23.1" customHeight="1" x14ac:dyDescent="0.2">
      <c r="C6" s="287" t="s">
        <v>96</v>
      </c>
      <c r="D6" s="288"/>
      <c r="E6" s="288"/>
      <c r="F6" s="288"/>
      <c r="G6" s="289"/>
      <c r="H6" s="200">
        <v>0</v>
      </c>
      <c r="I6" s="204"/>
      <c r="J6" s="285" t="s">
        <v>96</v>
      </c>
      <c r="K6" s="285"/>
      <c r="L6" s="285"/>
      <c r="M6" s="285"/>
      <c r="N6" s="286"/>
      <c r="O6" s="205">
        <v>0</v>
      </c>
      <c r="P6" s="204"/>
    </row>
    <row r="7" spans="1:17" s="90" customFormat="1" ht="23.1" customHeight="1" x14ac:dyDescent="0.2">
      <c r="C7" s="287" t="s">
        <v>94</v>
      </c>
      <c r="D7" s="288"/>
      <c r="E7" s="288"/>
      <c r="F7" s="288"/>
      <c r="G7" s="201"/>
      <c r="H7" s="200">
        <v>0</v>
      </c>
      <c r="I7" s="202"/>
      <c r="J7" s="283" t="s">
        <v>94</v>
      </c>
      <c r="K7" s="283"/>
      <c r="L7" s="283"/>
      <c r="M7" s="283"/>
      <c r="N7" s="284"/>
      <c r="O7" s="203">
        <v>0</v>
      </c>
      <c r="P7" s="202"/>
    </row>
    <row r="8" spans="1:17" s="90" customFormat="1" ht="23.1" customHeight="1" x14ac:dyDescent="0.2">
      <c r="C8" s="287" t="s">
        <v>93</v>
      </c>
      <c r="D8" s="288"/>
      <c r="E8" s="288"/>
      <c r="F8" s="288"/>
      <c r="G8" s="201"/>
      <c r="H8" s="200">
        <f>H6-H7</f>
        <v>0</v>
      </c>
      <c r="I8" s="198"/>
      <c r="J8" s="281" t="s">
        <v>93</v>
      </c>
      <c r="K8" s="281"/>
      <c r="L8" s="281"/>
      <c r="M8" s="281"/>
      <c r="N8" s="282"/>
      <c r="O8" s="199">
        <v>0</v>
      </c>
      <c r="P8" s="198"/>
    </row>
    <row r="9" spans="1:17" s="90" customFormat="1" x14ac:dyDescent="0.2">
      <c r="C9" s="197"/>
      <c r="D9" s="197"/>
      <c r="E9" s="197"/>
      <c r="F9" s="197"/>
      <c r="G9" s="196"/>
      <c r="H9" s="195"/>
      <c r="I9" s="168"/>
      <c r="J9" s="171"/>
      <c r="K9" s="171"/>
      <c r="L9" s="171"/>
      <c r="M9" s="171"/>
      <c r="N9" s="171"/>
      <c r="O9" s="194"/>
      <c r="P9" s="193"/>
    </row>
    <row r="10" spans="1:17" s="90" customFormat="1" ht="16.5" customHeight="1" x14ac:dyDescent="0.2">
      <c r="A10" s="294" t="s">
        <v>108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6"/>
    </row>
    <row r="11" spans="1:17" s="90" customFormat="1" ht="23.1" customHeight="1" x14ac:dyDescent="0.2">
      <c r="A11" s="222" t="s">
        <v>14</v>
      </c>
      <c r="B11" s="233"/>
      <c r="C11" s="222" t="s">
        <v>15</v>
      </c>
      <c r="D11" s="232"/>
      <c r="E11" s="232"/>
      <c r="F11" s="232"/>
      <c r="G11" s="232"/>
      <c r="H11" s="232"/>
      <c r="I11" s="233"/>
      <c r="J11" s="222" t="s">
        <v>1</v>
      </c>
      <c r="K11" s="233"/>
      <c r="L11" s="150"/>
      <c r="M11" s="222" t="s">
        <v>63</v>
      </c>
      <c r="N11" s="232"/>
      <c r="O11" s="232"/>
      <c r="P11" s="233"/>
    </row>
    <row r="12" spans="1:17" ht="36" customHeight="1" x14ac:dyDescent="0.2">
      <c r="A12" s="104" t="s">
        <v>21</v>
      </c>
      <c r="B12" s="192" t="s">
        <v>107</v>
      </c>
      <c r="C12" s="104" t="s">
        <v>24</v>
      </c>
      <c r="D12" s="105" t="s">
        <v>25</v>
      </c>
      <c r="E12" s="191" t="s">
        <v>106</v>
      </c>
      <c r="F12" s="104" t="s">
        <v>26</v>
      </c>
      <c r="G12" s="104" t="s">
        <v>28</v>
      </c>
      <c r="H12" s="141" t="s">
        <v>65</v>
      </c>
      <c r="I12" s="106" t="s">
        <v>66</v>
      </c>
      <c r="J12" s="104" t="s">
        <v>30</v>
      </c>
      <c r="K12" s="104" t="s">
        <v>31</v>
      </c>
      <c r="L12" s="131" t="s">
        <v>105</v>
      </c>
      <c r="M12" s="129" t="s">
        <v>65</v>
      </c>
      <c r="N12" s="129" t="s">
        <v>104</v>
      </c>
      <c r="O12" s="129" t="s">
        <v>103</v>
      </c>
      <c r="P12" s="129" t="s">
        <v>64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90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IndicatoreRitardoPagamenti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IndicatoreRiduzioneDebitoCR!Area_stampa</vt:lpstr>
      <vt:lpstr>IndicatoreRitardoPagamenti!Area_stampa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2015-01-23T09:39:52Z</cp:lastPrinted>
  <dcterms:created xsi:type="dcterms:W3CDTF">1996-11-05T10:16:36Z</dcterms:created>
  <dcterms:modified xsi:type="dcterms:W3CDTF">2022-06-06T08:40:11Z</dcterms:modified>
</cp:coreProperties>
</file>